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3"/>
  <workbookPr defaultThemeVersion="124226"/>
  <mc:AlternateContent xmlns:mc="http://schemas.openxmlformats.org/markup-compatibility/2006">
    <mc:Choice Requires="x15">
      <x15ac:absPath xmlns:x15ac="http://schemas.microsoft.com/office/spreadsheetml/2010/11/ac" url="D:\виконком і сесія\сесія\12 сесія\320\"/>
    </mc:Choice>
  </mc:AlternateContent>
  <xr:revisionPtr revIDLastSave="0" documentId="8_{599D9E03-CAE6-4B42-BD23-298D8C774301}" xr6:coauthVersionLast="36" xr6:coauthVersionMax="36" xr10:uidLastSave="{00000000-0000-0000-0000-000000000000}"/>
  <bookViews>
    <workbookView xWindow="0" yWindow="0" windowWidth="19200" windowHeight="10785"/>
  </bookViews>
  <sheets>
    <sheet name="Лист1" sheetId="1" r:id="rId1"/>
    <sheet name="Лист2" sheetId="2" r:id="rId2"/>
    <sheet name="Лист3" sheetId="3" r:id="rId3"/>
  </sheets>
  <calcPr calcId="191029"/>
</workbook>
</file>

<file path=xl/calcChain.xml><?xml version="1.0" encoding="utf-8"?>
<calcChain xmlns="http://schemas.openxmlformats.org/spreadsheetml/2006/main">
  <c r="E219" i="1" l="1"/>
  <c r="F219" i="1"/>
  <c r="G219" i="1"/>
  <c r="H219" i="1"/>
  <c r="D219" i="1"/>
  <c r="D217" i="1"/>
  <c r="E217" i="1"/>
  <c r="F217" i="1"/>
  <c r="G217" i="1"/>
  <c r="H217" i="1"/>
  <c r="C217" i="1"/>
  <c r="D203" i="1"/>
  <c r="E203" i="1"/>
  <c r="F203" i="1"/>
  <c r="G203" i="1"/>
  <c r="H203" i="1"/>
  <c r="C203" i="1"/>
  <c r="D185" i="1"/>
  <c r="E185" i="1"/>
  <c r="F185" i="1"/>
  <c r="G185" i="1"/>
  <c r="H185" i="1"/>
  <c r="C185" i="1"/>
  <c r="D177" i="1"/>
  <c r="E177" i="1"/>
  <c r="F177" i="1"/>
  <c r="G177" i="1"/>
  <c r="H177" i="1"/>
  <c r="D155" i="1"/>
  <c r="E155" i="1"/>
  <c r="F155" i="1"/>
  <c r="G155" i="1"/>
  <c r="H155" i="1"/>
  <c r="C155" i="1"/>
  <c r="D140" i="1"/>
  <c r="E140" i="1"/>
  <c r="F140" i="1"/>
  <c r="G140" i="1"/>
  <c r="H140" i="1"/>
  <c r="D123" i="1"/>
  <c r="E123" i="1"/>
  <c r="F123" i="1"/>
  <c r="G123" i="1"/>
  <c r="H123" i="1"/>
  <c r="C123" i="1"/>
  <c r="D41" i="1"/>
  <c r="E41" i="1"/>
  <c r="C41" i="1"/>
  <c r="G57" i="1"/>
  <c r="G64" i="1"/>
  <c r="E57" i="1"/>
  <c r="F57" i="1"/>
  <c r="F64" i="1"/>
  <c r="E14" i="1"/>
  <c r="E64" i="1"/>
  <c r="D14" i="1"/>
  <c r="C14" i="1"/>
  <c r="C7" i="1"/>
  <c r="D7" i="1"/>
  <c r="H57" i="1"/>
  <c r="H64" i="1"/>
  <c r="D57" i="1"/>
  <c r="D64" i="1"/>
  <c r="C126" i="1"/>
  <c r="C127" i="1"/>
  <c r="C128" i="1"/>
  <c r="C130" i="1"/>
  <c r="C131" i="1"/>
  <c r="C133" i="1"/>
  <c r="C134" i="1"/>
  <c r="C135" i="1"/>
  <c r="C140" i="1"/>
  <c r="C143" i="1"/>
  <c r="C157" i="1"/>
  <c r="C158" i="1"/>
  <c r="C159" i="1"/>
  <c r="C177" i="1"/>
  <c r="C218" i="1"/>
  <c r="C219" i="1"/>
  <c r="C160" i="1"/>
  <c r="C161" i="1"/>
  <c r="C162" i="1"/>
  <c r="C163" i="1"/>
  <c r="C165" i="1"/>
  <c r="C166" i="1"/>
  <c r="C167" i="1"/>
  <c r="C169" i="1"/>
  <c r="C171" i="1"/>
  <c r="C67" i="1"/>
  <c r="C68" i="1"/>
  <c r="C69" i="1"/>
  <c r="D69" i="1"/>
  <c r="E69" i="1"/>
  <c r="F69" i="1"/>
  <c r="G69" i="1"/>
  <c r="H69" i="1"/>
  <c r="C63" i="1"/>
  <c r="D131" i="1"/>
  <c r="D143" i="1"/>
  <c r="F131" i="1"/>
  <c r="F143" i="1"/>
  <c r="F218" i="1"/>
  <c r="E131" i="1"/>
  <c r="G131" i="1"/>
  <c r="H131" i="1"/>
  <c r="E143" i="1"/>
  <c r="E218" i="1"/>
  <c r="G143" i="1"/>
  <c r="G218" i="1"/>
  <c r="H143" i="1"/>
  <c r="H218" i="1"/>
  <c r="C57" i="1"/>
  <c r="D218" i="1"/>
  <c r="C64" i="1"/>
</calcChain>
</file>

<file path=xl/sharedStrings.xml><?xml version="1.0" encoding="utf-8"?>
<sst xmlns="http://schemas.openxmlformats.org/spreadsheetml/2006/main" count="722" uniqueCount="402">
  <si>
    <t xml:space="preserve">Створення рекреаційної інфраструктури (місць для відпочинку, туристичних маршрутів) в зоні Регіонального ландшафтного парку «Гранітно-степове Побужжя». Розвиток туристичного потенціалу міста Южноукраїнська (шляхом залучення інвестицій за рахунок виділення оренди землі, запровадження традиційних фестивалів-ярмарок с залученням торгівлі, закладів харчування міст Первомайська, Миколаєва, Вознесенська, Южноукраїнська на мальовничих берегах П.Буга та прилеглих територій. Більш активна праця підрозділів культури міста по залученню та організації туристично-культурних заходів в місто на весні та влітку. Запровадження культурних традицій та створення комплексного туристичного продукту(наприклад  «Козацька паланка П.Буг» «Буго-Гардівські ігри»), спеціалізованих туристичних маршрутів з оглядом заповідників,  ЮУАЕС та Каскаду ГЕС ГАЕС,  просування туристичних продуктів з використанням інтернет технологій та розвитком туристичних агенцій) </t>
  </si>
  <si>
    <t>ДІМГ ;                    О.В. Петрина</t>
  </si>
  <si>
    <t xml:space="preserve">ДІМГ ; О.А.Акуленко;         О.В. Петрина </t>
  </si>
  <si>
    <t xml:space="preserve"> укріплення основ та фундаментів Блок Б</t>
  </si>
  <si>
    <t xml:space="preserve">ДІМГ ; О.А.Акуленко;      С.М. Снітков;          О.В. Петрина,         Я.М. Кудиба </t>
  </si>
  <si>
    <t>ДІМГ;                         Я.М. Кудиба ;                  О.В. Петрина</t>
  </si>
  <si>
    <t xml:space="preserve">ДІМГ;                   Я.М. Кудиба </t>
  </si>
  <si>
    <t>ДІМГ;                              О.А. Акуленко                    КП СКГ</t>
  </si>
  <si>
    <t>ДІМГ                      О.В.Петрина</t>
  </si>
  <si>
    <t>ДІМГ,                                КП СКГ</t>
  </si>
  <si>
    <t>Пропозиція виконавчого комітету Южноукраїнської міської ради</t>
  </si>
  <si>
    <t>Будівництво водопроводу в  с.Бузьке (Водопровід від гідрокомплексу до с.Бузьке, вуличні мережі господарсько-питного водопостачання)</t>
  </si>
  <si>
    <t>Нове будівництво автомобільної дороги на ділянці від вул.Набережна Енергетиків до міського пляжу в м.Южноукраїнську</t>
  </si>
  <si>
    <t>Капітальний ремонт дороги від м.Южноукраїнська до с.Бузьке (дорога до СОТ Бузьке)</t>
  </si>
  <si>
    <t xml:space="preserve">будівництво  мережі кабельної каналізації  6-го мікрорайону в м.Южноукраїнськ </t>
  </si>
  <si>
    <t>Модернізація існуючого фонтану в парковій зоні по вул. Миру, м.Южноукраїнськ   шляхом встановлення  світлового та музичного оформлення (за рахунок коштів інвесторів та грантів)</t>
  </si>
  <si>
    <t>Пропозиція ДФ «Європейська солідарність» Проект був включено в Перспективний план на 2019-2021 рік.</t>
  </si>
  <si>
    <t>Пропозиція ВО «Батьківщина» , Проект був включено в Перспективний план на 2019-2021 рік, але не реалізований</t>
  </si>
  <si>
    <t xml:space="preserve"> Проект був включено в Перспективний план на 2019-2021 рік, але не реалізований. Поданий на конкурс ДФРР на 2022 рік</t>
  </si>
  <si>
    <t>Пропозиція ВО «Батьківщина» ,  ДФ «Слуга народу», Проект був включено в Перспективний план на 2019-2021 рік.</t>
  </si>
  <si>
    <t>Проект був включено в Перспективний план на 2019-2021 рік, але не реалізований</t>
  </si>
  <si>
    <t>Проект був включено в Перспективний план на 2019-2021 рік, але не реалізований                Пропозиція ВО "Батьківщина"</t>
  </si>
  <si>
    <t>Проект був включено в Перспективний план на 2019-2021 рік</t>
  </si>
  <si>
    <t xml:space="preserve">  Проект був включено в Перспективний план на 2019-2021 рік. Включено до Програми капітального будівництва</t>
  </si>
  <si>
    <t>Пропозиції ПП «ОПЗЖ»; Пропозиція ДФ «Європейська солідарність»                                   Проект був включено в Перспективний план на 2019-2021 рік.</t>
  </si>
  <si>
    <t xml:space="preserve">  Проект був включено в Перспективний план на 2019-2021 рік</t>
  </si>
  <si>
    <t xml:space="preserve">будівництво мереж зовнішнього водопостачання 6-го мікрорайону в м.Южноукраїнськ </t>
  </si>
  <si>
    <t>Реконструкція, капітальний ремонт внутрішньодворових територій житлових будинків в м. Южноукраїнську</t>
  </si>
  <si>
    <t>Капітальний ремонт Гімназії №1 (заміна вікон)по бульвару Курчатова,6 у м.Южноукраїнськ, у т.ч. розробка проектно-кошторисної документації</t>
  </si>
  <si>
    <t>ДІМГ;                С.М. Снітков</t>
  </si>
  <si>
    <t>ДІМГ;                С.М. Снітков;   О.В.Петрина</t>
  </si>
  <si>
    <t xml:space="preserve">ДІМГ;           С.М. Снітков </t>
  </si>
  <si>
    <t xml:space="preserve">ДІМГ;          С.М. Снітков </t>
  </si>
  <si>
    <t>Капітальний ремонт покрівель житлових будинків (на умовах співфінансування 90%/10%)</t>
  </si>
  <si>
    <t>Капітальний ремонт ліфтового господарства  багатоквартирних будинків міста Южноукраїнська (організація безпечної експлуатації та оновлення ліфтового господарства) (на умовах співфінансування 95%/5%)</t>
  </si>
  <si>
    <t>ДІМГ;       С.М. Снітков</t>
  </si>
  <si>
    <t>Програма капітального будівництва; Пропозиції ПП «ОПЗЖ»</t>
  </si>
  <si>
    <t>Проект був включено в Перспективний план на 2019-2021 рік, але не реалізований; Пропозиції ПП «ОПЗЖ»</t>
  </si>
  <si>
    <t>ДІМГ О.А.Акуленко,   С.М. Снітков</t>
  </si>
  <si>
    <t>УМСК,                     С.М. Снітков</t>
  </si>
  <si>
    <t>6.1</t>
  </si>
  <si>
    <t>6.2</t>
  </si>
  <si>
    <t>6.3</t>
  </si>
  <si>
    <t>7.1</t>
  </si>
  <si>
    <t>7.2</t>
  </si>
  <si>
    <t>8.1</t>
  </si>
  <si>
    <t>8.2</t>
  </si>
  <si>
    <t>8.3</t>
  </si>
  <si>
    <t>8.4</t>
  </si>
  <si>
    <t>9.1</t>
  </si>
  <si>
    <t>9.2</t>
  </si>
  <si>
    <t>9.3</t>
  </si>
  <si>
    <t>9.4</t>
  </si>
  <si>
    <t>9.5</t>
  </si>
  <si>
    <t>9.6</t>
  </si>
  <si>
    <t>9.7</t>
  </si>
  <si>
    <t>18.1</t>
  </si>
  <si>
    <t>18.2</t>
  </si>
  <si>
    <t>18.3</t>
  </si>
  <si>
    <t>18.4</t>
  </si>
  <si>
    <t>18.5</t>
  </si>
  <si>
    <t>5.2</t>
  </si>
  <si>
    <t>Заступник міського голови з питань діяльності виконавчих органів ради</t>
  </si>
  <si>
    <t>Ю.М. Сіроух</t>
  </si>
  <si>
    <t xml:space="preserve">  Перспективний план розвитку Южноукраїської міської  територіальної громади 
на 2021-2025 роки
</t>
  </si>
  <si>
    <t>вулиця Молодіжна</t>
  </si>
  <si>
    <t xml:space="preserve"> вулиця Набережна</t>
  </si>
  <si>
    <t xml:space="preserve"> вулиця Антіпіна</t>
  </si>
  <si>
    <t xml:space="preserve"> вулиця Привільна</t>
  </si>
  <si>
    <t xml:space="preserve"> вулиця 93 Стрілецької дивізії </t>
  </si>
  <si>
    <t xml:space="preserve"> вулиця Шевченка </t>
  </si>
  <si>
    <t xml:space="preserve"> вулиця Івана Франка (освітлення)</t>
  </si>
  <si>
    <t>Пропозиція Іванівського старостинського округу</t>
  </si>
  <si>
    <t>Пропозиції Іванівського старостинського округу</t>
  </si>
  <si>
    <t>Пропозиція Іванівського старостинського округу;                    Пропозиції ПП «ОПЗЖ»</t>
  </si>
  <si>
    <t>Пропозиція Іванівського ствростинського округу;                    Пропозиції ПП «ОПЗЖ»</t>
  </si>
  <si>
    <t>Пропозиції Іванівськоого старостинського округу</t>
  </si>
  <si>
    <t>Пропозиції Костянтинівськоого старостинського округу</t>
  </si>
  <si>
    <t>Пропозиції Костянтинівського старостинського округу</t>
  </si>
  <si>
    <t>Разом без урахування витрат на будівництво індустріального парку</t>
  </si>
  <si>
    <t>Разом з урахуванням витрат на будівництво індустріального парку</t>
  </si>
  <si>
    <t>УМАРІ;                              С.М. Снітков</t>
  </si>
  <si>
    <t>УМАРІ;                           С.М. Снітков</t>
  </si>
  <si>
    <t xml:space="preserve">Капітальний ремонт технологічного обладнання в КНС-3 за адресою: вул.Миру, 2а у м.Южноукраїнську, в т.ч. розробка ПКД  та проведення експертизи  </t>
  </si>
  <si>
    <t>Капітальний ремонт трубопроводу зонування холодного водопостачання 2-го та 4-ого мікрорайонів по вул. Енергобудівників до ВК-523 по вул.Набережна Енергетиків від ВК -501 до ВК-513 в м.Южноукраїнськ, в т.ч. розробка ПКД та виготовлення експертизи</t>
  </si>
  <si>
    <t>Програма капітального будівництва на 2021-2025 роки</t>
  </si>
  <si>
    <t xml:space="preserve">Реконструкція системи холодного водопостачання 4-го мікрорайону по вул.Набережна Енергетиків від ВК 519 до ВК 206а в м.Южноукраїнськ, в т.ч. розробка ПКД та виготовлення експертизи </t>
  </si>
  <si>
    <t>Реконструкція теплової мережі від МК20 до МК32 по вулиці Дружби Народів в м. Южноукраїнськ Вознесенського району Миколаївської області, в т.ч. розробка ПКД та проведення експертизи</t>
  </si>
  <si>
    <t>Встановлення технічного оснащення по направленню освітлення на пішохідні переходи та дорожні знаки коло них. Встановлення туманної системи в місцях масового перебування людей (на меморіалі, біля ПК «Енергетик», біля магазину «Сільпо» та по вулиці Миру в районі житлового будинку №9 (п`ятачок)</t>
  </si>
  <si>
    <t xml:space="preserve">Капітальний ремонт  вулиці Дружби Народів в м. Южноукраїнську,  із влаштуванням місць для паркування, в т.ч. коригування проектно-кошторисної документації, в т.ч.:                                                                                                                                                                                                                                                                                                                                                                                                                                                                                                   </t>
  </si>
  <si>
    <t xml:space="preserve">капітальний ремонт дорожнього покритття                                                                                                                                                                                                                                                                                                                                                                                                                                                                                                   </t>
  </si>
  <si>
    <t xml:space="preserve">капітальний ремонт трубопроводу зонування холодного водопостачання 1 та 3 мікрорайонів від насосної станції зонування до ВК-125 </t>
  </si>
  <si>
    <t xml:space="preserve">заміна бардюрів </t>
  </si>
  <si>
    <t xml:space="preserve">капітальний ремонт мереж освітлення </t>
  </si>
  <si>
    <t>1.1</t>
  </si>
  <si>
    <t>1.2</t>
  </si>
  <si>
    <t>1.3</t>
  </si>
  <si>
    <t>1.4</t>
  </si>
  <si>
    <t>1.5</t>
  </si>
  <si>
    <t xml:space="preserve">капітальний ремонт тротуарів та благоустрій </t>
  </si>
  <si>
    <t xml:space="preserve">Пропозиція ДФ «Слуга народу»; Пропозиції ПП "ОПЗЖ"                           Проект був включено в ППР на 2019-2021 рік,  передбачено проектом Програми капітального будівництва на 2021-2025 р.р.                                   </t>
  </si>
  <si>
    <t xml:space="preserve">Капітальний ремонт ділянки трубопроводів мереж опалення та гарячого водопостачання від ТРП-3 до ТК302А в районі ж/б по пр. Незалежності, 19 </t>
  </si>
  <si>
    <t>1.6</t>
  </si>
  <si>
    <t xml:space="preserve">капітальний ремонт дорожнього покритття від вул. Миру до спорткомплексу "Олімп"                                                                                                                                                                                                                                                                                                                                                                                                                                                                                                  </t>
  </si>
  <si>
    <t xml:space="preserve">Капітальний ремонт проспекту Незалежності  в м. Южноукраїнську, із влаштуванням місць для паркування т  у т.ч. виготовлення проектно-кошторисної документації                                                                                                                                                                                                                                                                                                                                                                                                                                                                                                   </t>
  </si>
  <si>
    <t>Капітальний ремонт магістральної тепломережі по пр. Незалежності від точки А до МК-26</t>
  </si>
  <si>
    <t>Реконструкція, капітальний ремонт, технічне переоснащення тепло-розподільчих пунктів в м. Южноукраїнську (ТРП-6, ТРП-4б, ТРП-8,)</t>
  </si>
  <si>
    <t>2.1.</t>
  </si>
  <si>
    <t>2.2.</t>
  </si>
  <si>
    <t>2.3.</t>
  </si>
  <si>
    <t>2.4.</t>
  </si>
  <si>
    <t>2.5.</t>
  </si>
  <si>
    <t xml:space="preserve">Капітальний ремонт теплових мереж від ж/б №5 по бул. Шевченко до УЗ 20а та ж/б №7 по вул. Енергобудівників в м. Южноукраїнськ </t>
  </si>
  <si>
    <t>Капітальний ремонт мереж опалення по вул. Спортивній від МК-10 до МК-11 з виносом мережі на опори в в м. Южноукраїнськ , в т.ч. розробка ПКД та проведення експертизи</t>
  </si>
  <si>
    <t>Капітальний ремонт транзитних трубопроводів теплових мереж ГВП та опалення по бул. Цвіточному, 13а – вул. Енергобудівників, 17 м. Южноукраїнськ Миколаївської області", в т.ч. розробка проектно-кошторисної документації та проведення експертизи</t>
  </si>
  <si>
    <t>Капітальний ремонт транзитних трубопроводів теплових мереж ГВП по бул. Цвіточному, 13 – вул. Енергобудівників, 15 м. Южноукраїнськ Миколаївської області", в т.ч. розробка проектно-кошторисної документації та проведення експертизи</t>
  </si>
  <si>
    <t>Капітальний ремонт вулиці Набережна Енергетиків у м. Южноукраїнськ Вознесенського району Миколаївської області, в т.ч. розробка ПКД та проведення експертизи</t>
  </si>
  <si>
    <t>3.1.</t>
  </si>
  <si>
    <t>3.2.</t>
  </si>
  <si>
    <t>Капітальний ремонт проспекту Соборності та вулиці Енергобудівників у м. Южноукраїнськ Вознесенського району Миколаївської області, в т.ч. розробка ПКД та проведення експертизи</t>
  </si>
  <si>
    <t>4.2</t>
  </si>
  <si>
    <t>4.1</t>
  </si>
  <si>
    <t>Капітальний ремонт вулиці Миру та вулиці Молодіжна у м. Южноукраїнськ Вознесенського району Миколаївської області, в т.ч. розробка ПКД та проведення експертизи</t>
  </si>
  <si>
    <t>5.1</t>
  </si>
  <si>
    <t>5.2.</t>
  </si>
  <si>
    <t>капітальний ремонт дорожнього покриття</t>
  </si>
  <si>
    <t xml:space="preserve">капітальний ремонт мереж освітлення вулиці </t>
  </si>
  <si>
    <t>Капітальний ремонт їдальні та харчоблоку ЗОШ  №1 І-ІІІ ступенів імені Захисників вітчизни по бульвару Курчатова, 8 у м. Южноукраїнськ Вознесенського району Миколаївської області, в т.ч. розробка ПКД та проведення експертизи</t>
  </si>
  <si>
    <t>Капітальний ремонт двох харчоблоків в ЦРД «Гармонія» по вул. Набережна Енергетиків, 25 у м. Южноукраїнськ Вознесенського району, Миколаївської області, в т.ч. розробка ПКД та проведення експертизи</t>
  </si>
  <si>
    <t>Капітальний ремонт їдальні та харчоблоку загальноосвітньої школи І-ІІІ ступенів №2 по бульвару Шкільний, 3 у м. Южноукраїнськ Вознесенського району Миколаївської області, в т.ч. розробка ПКД та проведення експертизи</t>
  </si>
  <si>
    <t>43.</t>
  </si>
  <si>
    <t>44.</t>
  </si>
  <si>
    <t>45.</t>
  </si>
  <si>
    <t xml:space="preserve">Реконструкція. Демонтаж аварійних ділянок ДНЗ №8 "Казка" по вул. Набережна Енергетиків,31, в т.ч. коригування ПКД та проведення експертизи </t>
  </si>
  <si>
    <t xml:space="preserve">Капітальний ремонт. Улаштування пандусів у закладах освіти у м.Южноукраїнську </t>
  </si>
  <si>
    <t>Капітальний ремонт. Влаштування пожежної сигналізації і систем голосового оповіщення Станції юних техніків по вул. Молодіжна, 5 корпус А у м. Южноукраїнськ Вознесенського району Миколаївської області, в т.ч. розробка ПКД та проведення експертизи</t>
  </si>
  <si>
    <t>Капітальний ремонт. Влаштування пожежної сигналізації і систем голосового оповіщення в КЗ «Южноукраївнський міжшкільний навчально-виробничий комбінат» по бул. Курчатова, 8, у м. Южноукраїнськ Вознесенського району Миколаївської області, в т.ч. розробка ПКД та проведення експертизи</t>
  </si>
  <si>
    <t>Капітальний ремонт. Влаштування пожежної сигналізації і систем голосового оповіщення в  ДНЗ с. Іванівка Вознесенського району Миколаївської області, в т.ч. розробка ПКД та проведення експертизи</t>
  </si>
  <si>
    <t>Капітальний ремонт ЦРД "Гармонія" (заміна вікон)по бульвару Курчатова,6 у м.Южноукраїнськ, у т.ч. розробка проектно-кошторисної документації</t>
  </si>
  <si>
    <t>Капітальний ремонтбудівлі 2 поверху з заміною вікон в дитячому навчальному закладі смт Костянтинівка</t>
  </si>
  <si>
    <t>Капітальний ремонт. Утеплення фасаду будівлі Іванівської ЗОШ  в смт. Іванівка  Вознесенського району Миколаївської області, в т.ч. розробка ПКД, проведення експертизи</t>
  </si>
  <si>
    <t>Капітальний ремонт  санвузлів з влаштуванням кабінок та шаф для інвентарю) в Гімназії №1 по бульвару Курчатова,6 у м.Южноукраїнськ Миколаївської області</t>
  </si>
  <si>
    <t>Капітальний ремонт бігових доріжок та стадіону загальноосвітньої школи І-ІІІ ступенів №2 по бульвару Шкільний, 3 у м. Южноукраїнськ Вознесенського району Миколаївської області, в  т.ч. розробка ПКД та проведення експертизи</t>
  </si>
  <si>
    <t>Капітальний ремонт аварійних приміщень  дошкільного навчального закладу №6 «Світлячок» по бульвару Цвіточному,14 у м. Южноукраїнську </t>
  </si>
  <si>
    <t>Реконструкція мереж теплопостачання в Южноукраїнській загальноосвітній школі №4 по проспекту Незалежності, 16 у м. Южноукраїнськ Вознесенського району Миколаївської області , в т.ч. коригування ПКД та проведення експертизи</t>
  </si>
  <si>
    <t>Капітальний ремонт, заміна котла опалення (переведення з твердопаливного котла на електроопалення)  ЗОШ Костянтинівка, с. Іванівка</t>
  </si>
  <si>
    <t>Капітальний ремонт приміщень відділення анестезіології та інтенсивної терапії КНП ЮМБЛ по вулиці Миру, 3 у м. Южноукраїнськ, в т.ч. розробка ПКД та  проведення експертизи</t>
  </si>
  <si>
    <t>Капітальний ремонт. Укріплення грунтів та основ господарчого корпусу  та паталогоанатомічного корпусуКНП ЮМБЛ по вулиці Миру, 3 у м. Южноукраїнськ , в т.ч. розробка ПКД та проведення експертизи</t>
  </si>
  <si>
    <t>Реконструкція системи лікувального газозабезпечення інфекційного відділення та кисневого пункту (улаштування кріогенного газифікатора) комунального закладу «Южноукраїнська міська лікарня»</t>
  </si>
  <si>
    <t xml:space="preserve">по вулиці Лесі Українки </t>
  </si>
  <si>
    <t xml:space="preserve">Капітальний ремонт автомобільних доріг та влаштування освітленняв смт.Костянтинівка,  у т.ч. виготовлення проектно-кошторисної документації :                                                                                                                                                                                                                                                                                                                                                                                                                                                                                              </t>
  </si>
  <si>
    <t>Капітальний ремонт. Влаштування освітлення на вулицях в с. Іванівка:</t>
  </si>
  <si>
    <t>вулиця Садова</t>
  </si>
  <si>
    <t>вулиця Зелений Гай</t>
  </si>
  <si>
    <t>Капітальний ремонт. Влаштування освітлення на вулицях в с. Панкратове:</t>
  </si>
  <si>
    <t>вулиця Набережна</t>
  </si>
  <si>
    <t>8</t>
  </si>
  <si>
    <t>Капітальний ремонт. Влаштування освітлення на вулицях в с. Бузьке:</t>
  </si>
  <si>
    <t>вулиця Шкільна</t>
  </si>
  <si>
    <t>вулиця Бондаренка</t>
  </si>
  <si>
    <t>вулиця Рильсьского</t>
  </si>
  <si>
    <t>Капітальний ремонт мосту по вул. Дружби в селі Костянтинівка</t>
  </si>
  <si>
    <t>Відкриття денного "Денного центру соціально-психологічної допомоги особам , які постраждали від домашнього насильства за ознакою статі", з "кризовими кімнатами"</t>
  </si>
  <si>
    <t>46.</t>
  </si>
  <si>
    <t>47.</t>
  </si>
  <si>
    <t>48.</t>
  </si>
  <si>
    <t>49.</t>
  </si>
  <si>
    <t>Додаток 1</t>
  </si>
  <si>
    <t>до Програми соціально-економічного розвитку  Южноукраїнської міської територіальної громади на 2021-2025 роки</t>
  </si>
  <si>
    <t>Проект був включено в Перспективний план на 2019-2021 рік, частково роботи виконані</t>
  </si>
  <si>
    <t>Пропозиція ПП «Сила людей»                             Проект був включено в Перспективний план на 2019-2021 рік.</t>
  </si>
  <si>
    <t>Проект був включено в Перспективний план на 2019-2021рік</t>
  </si>
  <si>
    <t>Проект був включено в Перспективний план на 2019-2021 рік.  Пропозиції ПП «ОПЗЖ»</t>
  </si>
  <si>
    <t>Необхідний обсяг фінансу-  вання,   всього   тис.грн.</t>
  </si>
  <si>
    <t>Нове будівництво, реконструкція засобів організації та регулювання дорожнього руху на автомобільних дорогах міста</t>
  </si>
  <si>
    <t>ДІМГ;                М.В.Покрова; О.А.Акуленко; О.В.Петрина,          С.М. Снітков,            КП СКГ,  УЕР</t>
  </si>
  <si>
    <t xml:space="preserve">Поліпшення якості питної води шляхом реалізації заходів з охорони підземних та наземних вод, впорядкування несанкціонованих втрат води та стоків (фактичні витрати за даними КП ТВКГ 80%, стоків 50%), раціональне використання водних ресурсів та жорсткий контроль за використанням. Контроль за скидами м.Первомайськ, робота з місцевими органами самоврядування. </t>
  </si>
  <si>
    <t xml:space="preserve">Збільшення кількості зелених насаджень на території міста Южноукраїнська, відновлення та оптимізація систем їх поливу </t>
  </si>
  <si>
    <t>Будівництво (прирдбання та встановлення) обєкту  для забезпечення удосконалення системи поводження з побутовими відходами на території Южноукраїнської міської територіальної громади (сміттєпереробного заводу з біогазовою електростанцією, інноваційного комплексу по переробці сміття з сортувальною лінією, нового полігону твердих побутових відходів  тощо)</t>
  </si>
  <si>
    <t>Забезпечення освітніх закладів територіальної громади сучасною комп`ютерною технікою за кошти міського бюджету</t>
  </si>
  <si>
    <t>29.</t>
  </si>
  <si>
    <t>30.</t>
  </si>
  <si>
    <t>31.</t>
  </si>
  <si>
    <t>32.</t>
  </si>
  <si>
    <t>33.</t>
  </si>
  <si>
    <t>34.</t>
  </si>
  <si>
    <t>35.</t>
  </si>
  <si>
    <t>36.</t>
  </si>
  <si>
    <t>37.</t>
  </si>
  <si>
    <t>38.</t>
  </si>
  <si>
    <t>Капітальний ремонт. Улаштування пожежної сигналізації і системи голосового оповіщення у гімназії №1 по бульвару Курчатова, 6, у м. Южноукраїнську</t>
  </si>
  <si>
    <t xml:space="preserve">Капітальний ремонт. Улаштування пожежної сигналізації і системи голосового оповіщення у загальноосвітній  школи №2 І-ІІІ ступенів по бульвару Шкільний,3 м.Южноукраїнська </t>
  </si>
  <si>
    <t xml:space="preserve">Капітальний ремонт. Улаштування пожежної сигналізації і системи голосового оповіщення у загальноосвітній  школи №3 І-ІІІ ступенів по бульвару Шкільний,3 м.Южноукраїнська </t>
  </si>
  <si>
    <t xml:space="preserve">Капітальний ремонт. Улаштування пожежної сигналізації і системи голосового оповіщення у загальноосвітній  школи №4 І-ІІІ ступенів по бульвару Шкільний,3 м.Южноукраїнська </t>
  </si>
  <si>
    <t>Капітальний ремонт. Улаштування пожежної сигналізації і системи голосового оповіщення у дошкільному навчальному закладі №6 «Світлячок» по бульвару Цвіточному,14 у м. Южноукраїнську </t>
  </si>
  <si>
    <t xml:space="preserve">Капітальний ремонт ДНЗ №8 «Казка» (заміна вікон) по вул.Набережна Енергетиків     м. Южноукраїнськ </t>
  </si>
  <si>
    <t>Капітальний ремонт в харчоблоках  блоків А.Б ДНЗ №8 «Казка» по вул. Набережна Енергетиків, 31 в м. Южноукраїнську</t>
  </si>
  <si>
    <t>Капітальний ремонт. Улаштування пожежної сигналізації і системи голосового оповіщення у дошкільному навчальному закладі №8 «Казка» (по вул.Набережна Енергетиків     м. Южноукраїнськ  </t>
  </si>
  <si>
    <t>Капітальний ремонт. Улаштування пожежної сигналізації і системи голосового оповіщення у Центрі дитячої та юнацької творчості по вул.Набережна Енергетиків     м. Южноукраїнськ  </t>
  </si>
  <si>
    <t>39.</t>
  </si>
  <si>
    <t>40.</t>
  </si>
  <si>
    <t>Капітальний ремонт внутрішніх очисних споруд та каналізації в будівлі Костянтинівської загальноосвітньої школа І-ІІІ ступенів</t>
  </si>
  <si>
    <t>Капітальний ремонт. Улаштування пожежної сигналізації і системи голосового оповіщення у  Костянтинівській загальноосвітній школі І-ІІІ ступенів</t>
  </si>
  <si>
    <t>Капітальний ремонт. Улаштування пожежної сигналізації і системи голосового оповіщення у  Іванівській загальноосвітній школі І-ІІІ ступенів</t>
  </si>
  <si>
    <t>Капітальний ремонт. Улаштування пожежної сигналізації і системи голосового оповіщення в дитячому навчальному закладі смт Костянтинівка</t>
  </si>
  <si>
    <t>Впровадження інноваційних механізмів залучення громадськості до розподілу частини коштів міського бюджету. Започаткувати роботу щодо впровадження Громадського бюджету</t>
  </si>
  <si>
    <t xml:space="preserve">Осучаснення КП СКГ, КП ЖЕО , шляхом  відкриття нових видів діяльності, придбання комунальної спецтехніки </t>
  </si>
  <si>
    <t>41.</t>
  </si>
  <si>
    <t>42.</t>
  </si>
  <si>
    <t>Капітальний ремонт об`єкту нежитлової будівлі магазину «Світанок» м.Южноукраїнськ Миколаївської області, у т.ч. коригування проектно-кошторисної документації  для створення молодіжного ХАБу (вільний освітній та просвітницький молодіжний простір, де молодь від 14 до 35 років зможе безпечно,  цікаво та корисно проводити  вільний час разом) та створення міської сучасної бібліотеки</t>
  </si>
  <si>
    <t>ДІМГ О.А.Акуленко О.В.Петрина,        ЮЦСДМ, УЕР</t>
  </si>
  <si>
    <t xml:space="preserve">Реконструкція рекреаційних зон на території міста (добре пристосування для змістовного відпочинку мешканців та гостей, міські парки та стадіон) та розширення скейтпарку,  будівництво тренажерного майданчику  в парковій зоні по вул.Миру м.Южноукраїнськ </t>
  </si>
  <si>
    <t xml:space="preserve">Будівництво спортивних майданчиків в дворах по вул.Дружби народів, 11, 15, 17 м.Южноукраїнськ  та відновлення баскетбольного майданчика в дворах по вул.Дружби народів, 20, 22 м.Южноукраїнськ  </t>
  </si>
  <si>
    <t>Завершення капітального ремонту верхнього шару покриття по б-ру Цвіточний, у тому числі: ремонт доріжок, влаштування заїздів прилеглої до території адміністративної будівлі по б-ру Цвіточний,4, зовнішнього освітлення</t>
  </si>
  <si>
    <t>Реконструкція, капітальний ремонт адміністративно–виробничих будівель та об’єктів соціальної інфраструктури міста</t>
  </si>
  <si>
    <t>Капітальний ремонт. Благоустрій території в парку імені Т.Шевченка по вул.Молодіжній, м.Южноукраїнськ Миколаївської області (на конкурсній основі)</t>
  </si>
  <si>
    <t>Нове будівництво локальних очисних споруд господарчо-побутової каналізації ЮМТГ</t>
  </si>
  <si>
    <t xml:space="preserve">Реконструкція напірної господарчо-побутової каналізації від стадіону “Олімп” до Ташлицького водосховища (НК1-НК-2) в м.Южноукраїнську </t>
  </si>
  <si>
    <t>Капітальний ремонт. Влаштування пожежної сигналізації ЮМТГ</t>
  </si>
  <si>
    <t>Капітальний ремонт. Влаштування блискавкозахисту  в закладах охорони здоров’я в ЮМТГ</t>
  </si>
  <si>
    <t>Капітальний ремонт та реконструкція інженерних мереж закладів охорони здоров’я ЮМТГ</t>
  </si>
  <si>
    <t>Реконструкція, капітальний  ремонт приміщень гуртожитків, що належать до комунальної власності Южноукраїнської міської територіальної громади</t>
  </si>
  <si>
    <t>Капітальний ремонт. Влаштування блискавкозахисту  в дошкільних навчальних закладів та загальноосвітніх шкіл в ЮМТГ</t>
  </si>
  <si>
    <t>Капітальний ремонт припливно-витяжної вентиляції в дошкільних навчальних закладах та загальноосвітніх шкіл в ЮМТГ</t>
  </si>
  <si>
    <t>Капітальний ремонт ігрових майданчиків та плескальних басейнів в дошкільних навчальних закладах ЮМТГ</t>
  </si>
  <si>
    <t>Капітальний ремонт дороги від смт.Костянтинівка до с.Іванівка через с.Панкратове</t>
  </si>
  <si>
    <t>Будівництво, ремонт, реконструкція дитячих майданчиків в усіх дворах на території Южноукраїнської міської територіальної громади(включаючи капітальний ремонт покриття пішохідних доріжок, тротуарів біля дитячих майданчиків)</t>
  </si>
  <si>
    <t xml:space="preserve">Будівництво, придбання  та встановлення громадських вбиралень на території міста Южноукраїнська  </t>
  </si>
  <si>
    <t>Капітальний ремонт загальноосвітньої школи №2 І-ІІІ ступенів (заміна вікон та встановлення перегородок в санвузлах) по бульвару  Шкільний, 3</t>
  </si>
  <si>
    <t>Капітальний ремонт загальноосвітньої школи №4 І-ІІІ ступенів (заміна вікон та встановлення перегородок в санвузлах) по проспекту  Незалежності 16,  у м. Южноукраїнську </t>
  </si>
  <si>
    <t>Капітальний ремонт комунального закладу «Центр розвитку дитини» (заміна вікон) по вул.Набережна Енергетиків,25 у м. Южноукраїнськ , у т.ч. розробка проектно-кошторисної документації</t>
  </si>
  <si>
    <t>Відкриття будинку постійного або тимчасового перебування людей похилого віку та осіб із інвалідністю  (на 15 ліжкомісць) (з урахуванням витрат на придбання та ремонт  приміщення)</t>
  </si>
  <si>
    <t>Створення сучасно облаштованих місць для тренування та вигулу собак</t>
  </si>
  <si>
    <t>ДІМГ ; О.А.Акуленко; С.М. Снітков</t>
  </si>
  <si>
    <t>ДІМГ ; О.А.Акуленко; О.В.Петрина</t>
  </si>
  <si>
    <t>ДІМГ;              С.М.Снітков</t>
  </si>
  <si>
    <t xml:space="preserve">Встановлення  автобусних зупинок в смт. Костянтинівка                                                                                                                                                                                                                                                                                                                                                                                                                                                                                                   </t>
  </si>
  <si>
    <t xml:space="preserve">Встановлення  автобусних зупинок в с.Бузьке                                                                                                                                                                                                                                                                                                                                                                                                                                                                                                  </t>
  </si>
  <si>
    <t>ДІМГ;           Я.М.Кудиба</t>
  </si>
  <si>
    <t>ДІМГ;         О.В.Петрина</t>
  </si>
  <si>
    <t>Пропозиція ВО «Батьківщина»                 Проект був включено в Перспективний план на 2019-2020 рік, але не реалізований.</t>
  </si>
  <si>
    <t>Пропозиція ВО «Батьківщина»; Пропозиція ДФ «Європейська солідарність»;   Поданий на конкурс ДФРР на 2022 рік</t>
  </si>
  <si>
    <t>Пропозиція ВО «Батьківщина»   Поданий на конкурс ДФРР на 2022 рік</t>
  </si>
  <si>
    <t>Заміна сталевих трубопроводів теплопостачання на сучасні попередньо ізольовані на проспекті Незалежності м. Южноукраїнськ</t>
  </si>
  <si>
    <t>Нове будівництво, реконструкція, капітальний ремонт електричних мереж вуличного освітлення по всім вулицям міста Южноукраїнськ</t>
  </si>
  <si>
    <t>Реконструкція, капітальний ремонт освітлення вулиць в с.Іванівка (вул.  Молодіжна, Садова та Зелений гай)</t>
  </si>
  <si>
    <t xml:space="preserve">Реконструкція, капітальний ремонт вуличного освітлення в с.Панкратове (вул. Набережна та Садова) </t>
  </si>
  <si>
    <t>Капітальний ремонт зовнішніх мереж водопостачання, теплопостачання (опалення та гарячого водопостачання) від ТК-515 до житлового будинку по вулиці Набережна Енергетиків,49, м.Южноукраїнськ</t>
  </si>
  <si>
    <t>ДІМГ             О.В.Петрина</t>
  </si>
  <si>
    <t>№</t>
  </si>
  <si>
    <t>Назва об'єкту</t>
  </si>
  <si>
    <t>Примітка</t>
  </si>
  <si>
    <t>1.</t>
  </si>
  <si>
    <t>Пропозиція ДФ «Слуга народу»</t>
  </si>
  <si>
    <t>Пропозиції ПП «ОПЗЖ»</t>
  </si>
  <si>
    <t>2.</t>
  </si>
  <si>
    <t>3.</t>
  </si>
  <si>
    <t>Пропозиція ДФ «Європейська солідарність»</t>
  </si>
  <si>
    <t>4.</t>
  </si>
  <si>
    <t>5.</t>
  </si>
  <si>
    <t>6.</t>
  </si>
  <si>
    <t>7.</t>
  </si>
  <si>
    <t>8.</t>
  </si>
  <si>
    <t>25 315,9</t>
  </si>
  <si>
    <t xml:space="preserve">Пропозиція ВО «Батьківщина» </t>
  </si>
  <si>
    <t>9.</t>
  </si>
  <si>
    <t>Завершення робіт щодо розроблення генерального плану м.Южноукраїнська (інвентаризація земель за межами населених пунктів)</t>
  </si>
  <si>
    <t>Пропозиція ПП «ОПЗЖ»</t>
  </si>
  <si>
    <t>10.</t>
  </si>
  <si>
    <t>11.</t>
  </si>
  <si>
    <t>13.</t>
  </si>
  <si>
    <t>14.</t>
  </si>
  <si>
    <t>16.</t>
  </si>
  <si>
    <t>Розробка концепції забудови міста та його 3Д проектування</t>
  </si>
  <si>
    <t>17.</t>
  </si>
  <si>
    <t>19.</t>
  </si>
  <si>
    <t xml:space="preserve">Реконструкція міського пляжу, облаштування сучасними пляжними меблями    </t>
  </si>
  <si>
    <t>Всього:</t>
  </si>
  <si>
    <t>Екологія та поліпшення навколишнього середовища</t>
  </si>
  <si>
    <t>Пропозиція ПП «Сила людей»</t>
  </si>
  <si>
    <t>Освіта</t>
  </si>
  <si>
    <t>Пропозиція ВО «Батьківщина»</t>
  </si>
  <si>
    <t>12.</t>
  </si>
  <si>
    <t>15.</t>
  </si>
  <si>
    <t>18.</t>
  </si>
  <si>
    <t>20.</t>
  </si>
  <si>
    <t>Державна підтримка некомерційних центрів молодіжного розвитку та дозвілля (спортивні секції, літні табори)</t>
  </si>
  <si>
    <t>23.</t>
  </si>
  <si>
    <t>24.</t>
  </si>
  <si>
    <t xml:space="preserve">Енергоефективність, енергозбереження </t>
  </si>
  <si>
    <t>Пропозиції ПП «Сила людей»</t>
  </si>
  <si>
    <t>Впровадження енергоефективних заходів по утепленню споруд багатоповерхових будинків, в яких йде стабільне багаторічне зниження тепло збереження (або не доходить теплоносій в необхідному обсязі) шляхом залучення інвестицій та кредитних ресурсів, міжнародної технічної допомоги та донорських організації</t>
  </si>
  <si>
    <t>Житлове будівництво</t>
  </si>
  <si>
    <t>Медицина</t>
  </si>
  <si>
    <t>Нове будівництво очисних споруд інфекційного відділення комунального закладу «Южноукраїнська міська лікарня»</t>
  </si>
  <si>
    <t>Будівництво амбулаторії у смт. Костянтинівка, у т.ч. розробка проектно-кошторисної документації</t>
  </si>
  <si>
    <t>Житлово-комунальне господарство</t>
  </si>
  <si>
    <t>Капітальний ремонт водопровідної мережі по с.Іванівка (частково зроблено)</t>
  </si>
  <si>
    <t>Капітальний ремонт каналізаційних мереж по вул.Дзерджинського до виправної колонії №83</t>
  </si>
  <si>
    <t xml:space="preserve">6. </t>
  </si>
  <si>
    <t>Сприяння розвитку ОСББ та сприяти підтримці таких організацій за рахунок місцевого бюджету</t>
  </si>
  <si>
    <t>Капітальний ремонт системи ливневої каналізації на території Южноукраїнської міської об’єднаної територіальної громади</t>
  </si>
  <si>
    <t>Реорганізація комунальної інфраструктури, яка включає системи водопостачання та водовідведення, теплопостачання через органи самоорганізації населення. Придбання енергоефективного обладнання</t>
  </si>
  <si>
    <t>Безпека життєдіяльності, охорона правопорядку, безпека руху</t>
  </si>
  <si>
    <t>Капітальний ремонт. Улаштування пожежної сигналізації і системи голосового оповіщення в ЦРД «Гармонія» по вул. Набережна Енергетиків, 25</t>
  </si>
  <si>
    <t>Соціально-культурна сфера</t>
  </si>
  <si>
    <t>Будівництво приміщення Южноукраїнського міського історичного музею під експозиційний зал та сховище експонатів  (на відведеній земельній ділянці)</t>
  </si>
  <si>
    <t>Забудова та облаштування кемпінгових стоянок на території регіонально ландшафтного парку «Гранітно-степове Побужжя»</t>
  </si>
  <si>
    <t>Влаштування вуличного дитячого майданчику  «Крок для здійснення мрій дітей з особливими потребами»</t>
  </si>
  <si>
    <t>Встановлення в мікрорайонах пунктів велопарковок, облаштування вело доріжок</t>
  </si>
  <si>
    <t>Капітальний ремонт виділеного приміщення під «Соціальний готель для спортсменів з інших міст»</t>
  </si>
  <si>
    <t>Створення центру для  соціального захисту бездомних громадян (хоспісні палати, соціальні палати для безхатченків)</t>
  </si>
  <si>
    <t>Створення сучасної локації з вуличними тренажерами  та турніками на свіжому повітрі для занять фізичними вправами осіб різного віку</t>
  </si>
  <si>
    <t>22.</t>
  </si>
  <si>
    <t>Благоустрій</t>
  </si>
  <si>
    <t xml:space="preserve">Облаштування парку перед ПК «Енергетик» шляхом ландшафтного дизайну </t>
  </si>
  <si>
    <t>Введення платних місць для паркування в районі ринків для бізнесу, а також перегляд торгівельних масивів та їх впорядкування. Забезпечення влаштування тротуарів та прилеглих ландшафтних територій поблизу орендованих площ магазинів та бізнес середовищ безпосередньо орендаторами земель та нерухомості</t>
  </si>
  <si>
    <t>Придбання сучасної головної новорічної ялинки біля ПК «Енергетик»</t>
  </si>
  <si>
    <t>Відповідальні за виконання</t>
  </si>
  <si>
    <t>Пропозиція ДФ «Слуга народу»;            Пропозиція ДФ «Європейська солідарність»</t>
  </si>
  <si>
    <t>ДІМГ ;              О.А.Акуленко</t>
  </si>
  <si>
    <t>Пропозиція ДФ «Слуга народу»;              Пропозиція ДФ «Європейська солідарність»</t>
  </si>
  <si>
    <t>Пропозиція ВО «Батьківщина» ; Пропозиція ДФ «Європейська солідарність»</t>
  </si>
  <si>
    <t>ДІМГ;               О.В.Петрина</t>
  </si>
  <si>
    <t>Пропозиція ПП «Сила людей»; Пропозиція ДФ «Слуга народу»; Пропозиція ДФ «Європейська солідарність»</t>
  </si>
  <si>
    <t>ДІМГ</t>
  </si>
  <si>
    <t xml:space="preserve"> Проект був включено в Перспективний план на 2019-2020 рік, але не реалізований</t>
  </si>
  <si>
    <t>ДІМГ  О.А.Акуленко</t>
  </si>
  <si>
    <t>ДІМГ М.В.Покрова</t>
  </si>
  <si>
    <t>ДІМГ              С.М.Снітков</t>
  </si>
  <si>
    <t>ДІМГ О.В.Петрина</t>
  </si>
  <si>
    <t xml:space="preserve">Пропозиції Іванівської селищної ради </t>
  </si>
  <si>
    <t>ДІМГ С.М.Снітков</t>
  </si>
  <si>
    <t>ДІМГ О.А.Акуленко</t>
  </si>
  <si>
    <t>ДІМГ                С.М. Снітков</t>
  </si>
  <si>
    <t>Пропозиція ДФ «Слуга народу»;  Пропозиція ДФ «Європейська солідарність»</t>
  </si>
  <si>
    <t>ДІМГ О.А.Акуленко О.В.Петрина</t>
  </si>
  <si>
    <t xml:space="preserve">ДІМГ О.А.Акуленко </t>
  </si>
  <si>
    <t>Проект був включено в Перспективний план на 2019-2020 рік Частково реалізован</t>
  </si>
  <si>
    <t>Пропозиції ВО «Батьківщина»;  Пропозиція ПП «Сила людей»</t>
  </si>
  <si>
    <t>Реалізація проекту «АТО містечко».                                                         Нове будівництво інженерно-транспортної інфраструктури 6-го мікрорайону м.Южноукраїнська Миколаївської області (без урахування витрат на будівництво доріг та тротуарів)), всього у т.ч за напрямками:</t>
  </si>
  <si>
    <t>21.</t>
  </si>
  <si>
    <t>ДІМГ; Я.М.Кудиба; О.В.Петрина</t>
  </si>
  <si>
    <t>ДІМГ   Я.М.Кудиба</t>
  </si>
  <si>
    <t>ДІМГ Я.М.Кудиба   М.В.Покрова</t>
  </si>
  <si>
    <t>25.</t>
  </si>
  <si>
    <t xml:space="preserve">Економічний розвиток </t>
  </si>
  <si>
    <t>Створення індустріального парку на території м.Южноукраїнськ (кошти інвестора)</t>
  </si>
  <si>
    <t>Пропозиція Виконавчого комітету Южноукраїнської міської ради</t>
  </si>
  <si>
    <t>ДІМГ О.А.Акуленко  О.В.Петрина</t>
  </si>
  <si>
    <t>Програма капітального будівництва</t>
  </si>
  <si>
    <t xml:space="preserve">Капітальний (Поточний)  ремонт асфальтного покриття в усіх закладах освіти </t>
  </si>
  <si>
    <t xml:space="preserve">Пропозиція ПП «ОПЗЖ»   </t>
  </si>
  <si>
    <t>ДІМГ                 УНС та ВПО</t>
  </si>
  <si>
    <t xml:space="preserve">Встановлення системи відео спостереження в Южноукраїнській міський територіальній громаді </t>
  </si>
  <si>
    <t>Модернізація (реконструкція)  системи оповіщення на території Южноукраїнській міський територіальній громаді  (нове будівництво)</t>
  </si>
  <si>
    <t>ДІМГ               УНС та ВПО</t>
  </si>
  <si>
    <t xml:space="preserve"> Забезпечення умов для безпеки пішоходів, організація безпечного руху на дорогах громади, безпечного паркування автомобілів та його систематизацію</t>
  </si>
  <si>
    <t>Капітальний ремонт закладів культури Южноукраїнської міської об’єднаної територіальної громади</t>
  </si>
  <si>
    <t>26.</t>
  </si>
  <si>
    <t xml:space="preserve">Улаштування підйомника в загальноосвітній школі І-ІІІ ступенів №4 для дітей з обмеженими можливостями на проспекті Незалежності, 16 м.Южноукраїнська </t>
  </si>
  <si>
    <t>27.</t>
  </si>
  <si>
    <t xml:space="preserve">ДІМГ </t>
  </si>
  <si>
    <t xml:space="preserve">Програма капітального будівництва </t>
  </si>
  <si>
    <t>28.</t>
  </si>
  <si>
    <t>Необхідний обсяг фінансування по роках, тис.грн.</t>
  </si>
  <si>
    <t>Розроблення генерального плану с.Іванівка та с.Панкратове (інвентаризація земель)</t>
  </si>
  <si>
    <t>Розроблення генерального плану с.Костянтинівка (інвентаризація земель)</t>
  </si>
  <si>
    <t xml:space="preserve">Придбання маршрутних автомобілів, автобусів для забезпечення постійного та стабільного автосполучення між селами та містом   </t>
  </si>
  <si>
    <t>Пропозиція ПП «Сила людей»; Пропозиція ДФ «Слуга народу»; Пропозиція ДФ «Європейська солідарність»,  ПП «ОПЗЖ»</t>
  </si>
  <si>
    <t xml:space="preserve">2. </t>
  </si>
  <si>
    <t xml:space="preserve">Нове будівництво швидкомонтованої споруди спортивної зали гімназії №1 по бульвару Курчатова, 6, у м. Южноукраїнську </t>
  </si>
  <si>
    <t xml:space="preserve">Реконструкція будівлі під дошкільний навчальний заклад (будівлі колишньої дитячої поліклініки) за адресою б-р.  Шкільний 10, у м.Южноукраїнську </t>
  </si>
  <si>
    <t>Капітальний ремонт будівлі  дошкільного навчального  закладу  №8 «Казка» по вул. Набережна Енергетиків, 31 у                                м.Южноукраїнську, у т.ч. розробка проектно-кошторисної документації :</t>
  </si>
  <si>
    <t xml:space="preserve"> - капітальний ремонт (укріплення) аварійних груп </t>
  </si>
  <si>
    <t>Пропозиція ВО «Батьківщина» ,  ДФ «Слуга народу»</t>
  </si>
  <si>
    <t>Капітальний ремонт будівлі  загальноосвітньої  школи № 4 І-ІІІ ступенів по проспекту  Незалежності 16,  у м.Южноукраїнську (Укріплення основ та фундаментів), у т.ч. розробка проектно-кошторисної документації</t>
  </si>
  <si>
    <t>Реконструкція  спортивного майданчика для міні-футболу зі штучним покриттям Южноукраїнської ЗОШ №4  І-ІІІ ступенів по пр. Незалежності,16  в м.Южноукраїнськ</t>
  </si>
  <si>
    <t xml:space="preserve">Реконструкція  спортивного майданчика у мультифункціональний зі штучним покриттям Южноукраїнської ЗОШ №3  І-ІІІ ступенів по бул. Цвіточний, 5 в м.Южноукраїнськ </t>
  </si>
  <si>
    <t xml:space="preserve">Капітальний ремонт (укріплення) головного корпусу загальноосвітньої школи І-ІІІ ступенів № 3 по бул.Цвіточний, 5 в м. Южноукраїнську </t>
  </si>
  <si>
    <t xml:space="preserve">Капітальний ремонт даху в ДНЗ «Сонечко» с.Іванівка , у т.ч. виготовлення ПКД </t>
  </si>
  <si>
    <t>Реконструкція покрівлі Костянтинівської ЗОШ І-ІІІ ступенів по вул.Садова,2 в смт.Костянтинівка</t>
  </si>
  <si>
    <t>Програма капітального будівництва ,  Пропозиція ДФ «Слуга народу»</t>
  </si>
  <si>
    <t xml:space="preserve">Утеплення фасаду будівлі ДНЗ «Сонечко» с.Іванівка </t>
  </si>
  <si>
    <t xml:space="preserve">Утеплення фасаду будівлі дошкільного навчального закладу №3 «Веселка» по бульвару Шкільний,4 м.Южноукраїнська </t>
  </si>
  <si>
    <t xml:space="preserve">Капітальний ремонт зовнішніх мереж водопостачання, інженерних мереж теплопостачання (опалення та гарячого водопостачання) від ТК -505 до ТК-507  по вулиці Молодіжна, м.Южноукраїнськ </t>
  </si>
  <si>
    <t>Пропозиція ДФ «Слуга народу»; Пропозиції ПП «ОПЗЖ»; Пропозиція ДП «Європейська солідарність»,  ВО «Батьківщина»</t>
  </si>
  <si>
    <t>Капітальний ремонт даху в фельдшерсько-акушерському пункті в с.Іванівка</t>
  </si>
  <si>
    <t>Встановлення пандусу в фельдшерсько-акушерському пункті вс.Іванівка (в залежності від виду пандусу)</t>
  </si>
  <si>
    <t>Будівництво очисних споруд від будинків по вул.Дзерджинського до виправної колонії №83</t>
  </si>
  <si>
    <t>ДІМГ ,         О.А.Акуленко</t>
  </si>
  <si>
    <t>ДІМГ            О.В.Петрина</t>
  </si>
  <si>
    <t>ДІМГ         О.А.Акуленко</t>
  </si>
  <si>
    <t>Сіроух Ю.М.          ДІМГ                         УЕР</t>
  </si>
  <si>
    <t>ДІМГ;                           С.М. Снітков</t>
  </si>
  <si>
    <t>Пропозиція ДФ «Слуга народу», ПП "ОПЗЖ"</t>
  </si>
  <si>
    <t xml:space="preserve">                  Розвиток    інфраструктури                                                  </t>
  </si>
  <si>
    <t xml:space="preserve">будівництво мереж зовнішньої каналізації 6-го мікрорайону в м.Южноукраїнськ </t>
  </si>
  <si>
    <t xml:space="preserve">будівництьво дощоприймальної каналізації 6-го мікрорайону в м.Южноукраїнськ </t>
  </si>
  <si>
    <t>будівництво мереж теплопостачання 6-го мікрорайону в м.Южноукраїнськ Миколаївської області</t>
  </si>
  <si>
    <t>ДІМГ, ДСПОЗ</t>
  </si>
  <si>
    <t xml:space="preserve">Реконструкція літнього кінотеатру в парковій зоні по вул.Миру м.Южноукраїнськ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</si>
</sst>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8" x14ac:knownFonts="1">
    <font>
      <sz val="10"/>
      <name val="Arial Cyr"/>
      <charset val="204"/>
    </font>
    <font>
      <b/>
      <sz val="11.5"/>
      <name val="Times New Roman"/>
      <family val="1"/>
      <charset val="204"/>
    </font>
    <font>
      <sz val="11.5"/>
      <name val="Times New Roman"/>
      <family val="1"/>
      <charset val="204"/>
    </font>
    <font>
      <sz val="10.5"/>
      <name val="Times New Roman"/>
      <family val="1"/>
      <charset val="204"/>
    </font>
    <font>
      <sz val="11"/>
      <name val="Times New Roman"/>
      <family val="1"/>
      <charset val="204"/>
    </font>
    <font>
      <sz val="12"/>
      <name val="Times New Roman"/>
      <family val="1"/>
      <charset val="204"/>
    </font>
    <font>
      <sz val="11.5"/>
      <name val="Arial Cyr"/>
      <charset val="204"/>
    </font>
    <font>
      <sz val="1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xf numFmtId="0" fontId="2" fillId="0" borderId="0" xfId="0" applyFont="1" applyAlignment="1">
      <alignment vertical="center" wrapText="1"/>
    </xf>
    <xf numFmtId="0" fontId="2" fillId="0" borderId="0" xfId="0" applyFont="1"/>
    <xf numFmtId="194" fontId="2" fillId="0" borderId="1" xfId="0" applyNumberFormat="1" applyFont="1" applyBorder="1" applyAlignment="1">
      <alignment horizontal="center" vertical="justify" wrapText="1"/>
    </xf>
    <xf numFmtId="0" fontId="2" fillId="0" borderId="1" xfId="0" applyFont="1" applyBorder="1"/>
    <xf numFmtId="0" fontId="2" fillId="0" borderId="1" xfId="0" applyFont="1" applyBorder="1" applyAlignment="1">
      <alignment wrapText="1"/>
    </xf>
    <xf numFmtId="0" fontId="1" fillId="0" borderId="0" xfId="0" applyFont="1" applyAlignment="1">
      <alignment vertical="center" wrapText="1"/>
    </xf>
    <xf numFmtId="0" fontId="2" fillId="0" borderId="0" xfId="0" applyFont="1" applyBorder="1" applyAlignment="1">
      <alignment vertical="center" wrapText="1"/>
    </xf>
    <xf numFmtId="0" fontId="2" fillId="0" borderId="0" xfId="0" applyFont="1" applyBorder="1"/>
    <xf numFmtId="0" fontId="1" fillId="0" borderId="0" xfId="0" applyFont="1" applyBorder="1" applyAlignment="1">
      <alignment horizontal="justify" vertical="top" wrapText="1"/>
    </xf>
    <xf numFmtId="194" fontId="1" fillId="0" borderId="0" xfId="0" applyNumberFormat="1" applyFont="1" applyBorder="1" applyAlignment="1">
      <alignment horizontal="center" vertical="top" wrapText="1"/>
    </xf>
    <xf numFmtId="0" fontId="2" fillId="0" borderId="0" xfId="0" applyFont="1" applyAlignment="1">
      <alignment horizontal="justify" vertical="top"/>
    </xf>
    <xf numFmtId="0" fontId="2" fillId="0" borderId="0" xfId="0" applyFont="1" applyAlignment="1">
      <alignment horizontal="center" vertical="top"/>
    </xf>
    <xf numFmtId="0" fontId="3" fillId="0" borderId="0" xfId="0" applyFont="1" applyBorder="1" applyAlignment="1">
      <alignment vertical="center" wrapText="1"/>
    </xf>
    <xf numFmtId="0" fontId="3" fillId="0" borderId="0" xfId="0" applyFont="1"/>
    <xf numFmtId="0" fontId="2" fillId="0" borderId="1" xfId="0" applyFont="1" applyBorder="1" applyAlignment="1">
      <alignment horizontal="center" vertical="top"/>
    </xf>
    <xf numFmtId="0" fontId="4" fillId="0" borderId="1" xfId="0" applyFont="1" applyBorder="1" applyAlignment="1">
      <alignment horizontal="justify" vertical="top" wrapText="1"/>
    </xf>
    <xf numFmtId="0" fontId="3" fillId="0" borderId="1" xfId="0" applyFont="1" applyBorder="1" applyAlignment="1">
      <alignment horizontal="left" vertical="center" wrapText="1"/>
    </xf>
    <xf numFmtId="49" fontId="2" fillId="0" borderId="1" xfId="0" applyNumberFormat="1" applyFont="1" applyBorder="1" applyAlignment="1">
      <alignment vertical="center" wrapText="1"/>
    </xf>
    <xf numFmtId="0" fontId="5" fillId="0" borderId="1" xfId="0" applyFont="1" applyBorder="1" applyAlignment="1">
      <alignment wrapText="1"/>
    </xf>
    <xf numFmtId="194" fontId="2" fillId="0" borderId="1" xfId="0" applyNumberFormat="1" applyFont="1" applyBorder="1" applyAlignment="1">
      <alignment horizontal="center" vertical="justify"/>
    </xf>
    <xf numFmtId="0" fontId="2" fillId="0" borderId="1" xfId="0" applyFont="1" applyBorder="1" applyAlignment="1">
      <alignment horizontal="justify" vertical="center" wrapText="1"/>
    </xf>
    <xf numFmtId="49" fontId="2" fillId="0" borderId="1" xfId="0" applyNumberFormat="1" applyFont="1" applyBorder="1"/>
    <xf numFmtId="0" fontId="5" fillId="0" borderId="1" xfId="0" applyFont="1" applyBorder="1"/>
    <xf numFmtId="0" fontId="2" fillId="0" borderId="1" xfId="0" applyFont="1" applyBorder="1" applyAlignment="1">
      <alignment vertical="center" wrapText="1"/>
    </xf>
    <xf numFmtId="0" fontId="2" fillId="0" borderId="1" xfId="0" applyFont="1" applyBorder="1" applyAlignment="1">
      <alignment horizontal="justify" vertical="top" wrapText="1"/>
    </xf>
    <xf numFmtId="194" fontId="2" fillId="0" borderId="1" xfId="0" applyNumberFormat="1" applyFont="1" applyBorder="1" applyAlignment="1">
      <alignment horizontal="center" vertical="top" wrapText="1"/>
    </xf>
    <xf numFmtId="0" fontId="3" fillId="0" borderId="1" xfId="0" applyFont="1" applyBorder="1" applyAlignment="1">
      <alignment vertical="center" wrapText="1"/>
    </xf>
    <xf numFmtId="0" fontId="5" fillId="0" borderId="1" xfId="0" applyFont="1" applyBorder="1" applyAlignment="1">
      <alignment horizontal="justify" vertical="center" wrapText="1"/>
    </xf>
    <xf numFmtId="0" fontId="2" fillId="0" borderId="1" xfId="0" applyFont="1" applyBorder="1" applyAlignment="1">
      <alignment horizontal="center"/>
    </xf>
    <xf numFmtId="0" fontId="2" fillId="0" borderId="0" xfId="0" applyFont="1" applyBorder="1" applyAlignment="1">
      <alignment horizontal="justify" vertical="top" wrapText="1"/>
    </xf>
    <xf numFmtId="194" fontId="2" fillId="0" borderId="0" xfId="0" applyNumberFormat="1" applyFont="1" applyBorder="1" applyAlignment="1">
      <alignment horizontal="center" vertical="top" wrapText="1"/>
    </xf>
    <xf numFmtId="0" fontId="2" fillId="0" borderId="1" xfId="0" applyFont="1" applyBorder="1" applyAlignment="1">
      <alignment horizontal="center" vertical="top" wrapText="1"/>
    </xf>
    <xf numFmtId="194" fontId="4" fillId="0" borderId="1" xfId="0" applyNumberFormat="1"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vertical="top"/>
    </xf>
    <xf numFmtId="19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7" fillId="0" borderId="1" xfId="0" applyFont="1" applyBorder="1" applyAlignment="1">
      <alignment horizontal="justify" vertical="top" wrapText="1"/>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1" xfId="0" applyFont="1" applyBorder="1" applyAlignment="1">
      <alignment horizontal="center" vertical="top" wrapText="1"/>
    </xf>
    <xf numFmtId="0" fontId="0" fillId="0" borderId="1" xfId="0" applyFont="1" applyBorder="1" applyAlignment="1"/>
    <xf numFmtId="0" fontId="2" fillId="0" borderId="0" xfId="0" applyFont="1" applyAlignment="1"/>
    <xf numFmtId="0" fontId="0" fillId="0" borderId="0" xfId="0" applyAlignment="1"/>
    <xf numFmtId="0" fontId="2" fillId="0" borderId="0" xfId="0" applyFont="1" applyAlignment="1">
      <alignment wrapText="1"/>
    </xf>
    <xf numFmtId="0" fontId="0" fillId="0" borderId="0" xfId="0" applyFont="1" applyAlignment="1">
      <alignment wrapText="1"/>
    </xf>
    <xf numFmtId="0" fontId="6" fillId="0" borderId="1" xfId="0" applyFont="1" applyBorder="1" applyAlignment="1">
      <alignment horizontal="center" vertical="top" wrapText="1"/>
    </xf>
    <xf numFmtId="0" fontId="3" fillId="0" borderId="1"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0"/>
  <sheetViews>
    <sheetView tabSelected="1" zoomScale="75" zoomScaleNormal="100" zoomScaleSheetLayoutView="100" workbookViewId="0">
      <selection activeCell="A3" sqref="A3:J3"/>
    </sheetView>
  </sheetViews>
  <sheetFormatPr defaultRowHeight="15" x14ac:dyDescent="0.25"/>
  <cols>
    <col min="1" max="1" width="5.28515625" style="3" customWidth="1"/>
    <col min="2" max="2" width="47.7109375" style="12" customWidth="1"/>
    <col min="3" max="3" width="13.5703125" style="13" customWidth="1"/>
    <col min="4" max="4" width="10" style="13" customWidth="1"/>
    <col min="5" max="5" width="9.85546875" style="13" customWidth="1"/>
    <col min="6" max="6" width="9.7109375" style="13" customWidth="1"/>
    <col min="7" max="7" width="10.28515625" style="13" customWidth="1"/>
    <col min="8" max="8" width="10" style="13" customWidth="1"/>
    <col min="9" max="9" width="15.7109375" style="3" customWidth="1"/>
    <col min="10" max="10" width="21.85546875" style="15" customWidth="1"/>
    <col min="11" max="16384" width="9.140625" style="3"/>
  </cols>
  <sheetData>
    <row r="1" spans="1:26" x14ac:dyDescent="0.25">
      <c r="H1" s="54" t="s">
        <v>167</v>
      </c>
      <c r="I1" s="55"/>
      <c r="J1" s="55"/>
    </row>
    <row r="2" spans="1:26" ht="44.45" customHeight="1" x14ac:dyDescent="0.25">
      <c r="H2" s="56" t="s">
        <v>168</v>
      </c>
      <c r="I2" s="57"/>
      <c r="J2" s="57"/>
    </row>
    <row r="3" spans="1:26" s="1" customFormat="1" ht="51" customHeight="1" x14ac:dyDescent="0.25">
      <c r="A3" s="50" t="s">
        <v>64</v>
      </c>
      <c r="B3" s="51"/>
      <c r="C3" s="51"/>
      <c r="D3" s="51"/>
      <c r="E3" s="51"/>
      <c r="F3" s="51"/>
      <c r="G3" s="51"/>
      <c r="H3" s="51"/>
      <c r="I3" s="51"/>
      <c r="J3" s="51"/>
    </row>
    <row r="4" spans="1:26" ht="33" customHeight="1" x14ac:dyDescent="0.25">
      <c r="A4" s="43" t="s">
        <v>249</v>
      </c>
      <c r="B4" s="52" t="s">
        <v>250</v>
      </c>
      <c r="C4" s="52" t="s">
        <v>173</v>
      </c>
      <c r="D4" s="52" t="s">
        <v>365</v>
      </c>
      <c r="E4" s="52"/>
      <c r="F4" s="52"/>
      <c r="G4" s="52"/>
      <c r="H4" s="52"/>
      <c r="I4" s="43" t="s">
        <v>318</v>
      </c>
      <c r="J4" s="59" t="s">
        <v>251</v>
      </c>
      <c r="K4" s="2"/>
      <c r="L4" s="2"/>
      <c r="M4" s="2"/>
      <c r="N4" s="2"/>
      <c r="O4" s="2"/>
      <c r="P4" s="2"/>
      <c r="Q4" s="2"/>
      <c r="R4" s="2"/>
      <c r="S4" s="2"/>
      <c r="T4" s="2"/>
      <c r="U4" s="2"/>
      <c r="V4" s="2"/>
      <c r="W4" s="2"/>
      <c r="X4" s="2"/>
      <c r="Y4" s="2"/>
      <c r="Z4" s="2"/>
    </row>
    <row r="5" spans="1:26" ht="56.25" customHeight="1" x14ac:dyDescent="0.25">
      <c r="A5" s="43"/>
      <c r="B5" s="52"/>
      <c r="C5" s="58"/>
      <c r="D5" s="33">
        <v>2021</v>
      </c>
      <c r="E5" s="33">
        <v>2022</v>
      </c>
      <c r="F5" s="33">
        <v>2023</v>
      </c>
      <c r="G5" s="33">
        <v>2024</v>
      </c>
      <c r="H5" s="33">
        <v>2025</v>
      </c>
      <c r="I5" s="43"/>
      <c r="J5" s="59"/>
      <c r="K5" s="2"/>
      <c r="L5" s="2"/>
      <c r="M5" s="2"/>
      <c r="N5" s="2"/>
      <c r="O5" s="2"/>
      <c r="P5" s="2"/>
      <c r="Q5" s="2"/>
      <c r="R5" s="2"/>
      <c r="S5" s="2"/>
      <c r="T5" s="2"/>
      <c r="U5" s="2"/>
      <c r="V5" s="2"/>
      <c r="W5" s="2"/>
      <c r="X5" s="2"/>
      <c r="Y5" s="2"/>
      <c r="Z5" s="2"/>
    </row>
    <row r="6" spans="1:26" ht="24.75" customHeight="1" x14ac:dyDescent="0.25">
      <c r="A6" s="43" t="s">
        <v>396</v>
      </c>
      <c r="B6" s="43"/>
      <c r="C6" s="43"/>
      <c r="D6" s="43"/>
      <c r="E6" s="43"/>
      <c r="F6" s="43"/>
      <c r="G6" s="43"/>
      <c r="H6" s="43"/>
      <c r="I6" s="43"/>
      <c r="J6" s="43"/>
      <c r="K6" s="2"/>
      <c r="L6" s="2"/>
      <c r="M6" s="2"/>
      <c r="N6" s="2"/>
      <c r="O6" s="2"/>
      <c r="P6" s="2"/>
      <c r="Q6" s="2"/>
      <c r="R6" s="2"/>
      <c r="S6" s="2"/>
      <c r="T6" s="2"/>
      <c r="U6" s="2"/>
      <c r="V6" s="2"/>
      <c r="W6" s="2"/>
      <c r="X6" s="2"/>
      <c r="Y6" s="2"/>
      <c r="Z6" s="2"/>
    </row>
    <row r="7" spans="1:26" ht="58.5" customHeight="1" x14ac:dyDescent="0.25">
      <c r="A7" s="19" t="s">
        <v>252</v>
      </c>
      <c r="B7" s="26" t="s">
        <v>89</v>
      </c>
      <c r="C7" s="27">
        <f>C8+C9+C10+C11+C12+C13</f>
        <v>35700</v>
      </c>
      <c r="D7" s="27">
        <f>D8+D9+D10+D11+D12+D13</f>
        <v>35700</v>
      </c>
      <c r="E7" s="27"/>
      <c r="F7" s="27"/>
      <c r="G7" s="27"/>
      <c r="H7" s="27"/>
      <c r="I7" s="40" t="s">
        <v>233</v>
      </c>
      <c r="J7" s="41" t="s">
        <v>100</v>
      </c>
      <c r="K7" s="2"/>
      <c r="L7" s="2"/>
      <c r="M7" s="2"/>
      <c r="N7" s="2"/>
      <c r="O7" s="2"/>
      <c r="P7" s="2"/>
      <c r="Q7" s="2"/>
      <c r="R7" s="2"/>
      <c r="S7" s="2"/>
      <c r="T7" s="2"/>
      <c r="U7" s="2"/>
      <c r="V7" s="2"/>
      <c r="W7" s="2"/>
      <c r="X7" s="2"/>
      <c r="Y7" s="2"/>
      <c r="Z7" s="2"/>
    </row>
    <row r="8" spans="1:26" ht="21.6" customHeight="1" x14ac:dyDescent="0.25">
      <c r="A8" s="19" t="s">
        <v>94</v>
      </c>
      <c r="B8" s="26" t="s">
        <v>90</v>
      </c>
      <c r="C8" s="27">
        <v>20000</v>
      </c>
      <c r="D8" s="27">
        <v>20000</v>
      </c>
      <c r="E8" s="27"/>
      <c r="F8" s="27"/>
      <c r="G8" s="27"/>
      <c r="H8" s="27"/>
      <c r="I8" s="40"/>
      <c r="J8" s="41"/>
      <c r="K8" s="2"/>
      <c r="L8" s="2"/>
      <c r="M8" s="2"/>
      <c r="N8" s="2"/>
      <c r="O8" s="2"/>
      <c r="P8" s="2"/>
      <c r="Q8" s="2"/>
      <c r="R8" s="2"/>
      <c r="S8" s="2"/>
      <c r="T8" s="2"/>
      <c r="U8" s="2"/>
      <c r="V8" s="2"/>
      <c r="W8" s="2"/>
      <c r="X8" s="2"/>
      <c r="Y8" s="2"/>
      <c r="Z8" s="2"/>
    </row>
    <row r="9" spans="1:26" ht="46.5" customHeight="1" x14ac:dyDescent="0.25">
      <c r="A9" s="19" t="s">
        <v>95</v>
      </c>
      <c r="B9" s="26" t="s">
        <v>91</v>
      </c>
      <c r="C9" s="27">
        <v>3000</v>
      </c>
      <c r="D9" s="27">
        <v>3000</v>
      </c>
      <c r="E9" s="27"/>
      <c r="F9" s="27"/>
      <c r="G9" s="27"/>
      <c r="H9" s="27"/>
      <c r="I9" s="40"/>
      <c r="J9" s="41"/>
      <c r="K9" s="2"/>
      <c r="L9" s="2"/>
      <c r="M9" s="2"/>
      <c r="N9" s="2"/>
      <c r="O9" s="2"/>
      <c r="P9" s="2"/>
      <c r="Q9" s="2"/>
      <c r="R9" s="2"/>
      <c r="S9" s="2"/>
      <c r="T9" s="2"/>
      <c r="U9" s="2"/>
      <c r="V9" s="2"/>
      <c r="W9" s="2"/>
      <c r="X9" s="2"/>
      <c r="Y9" s="2"/>
      <c r="Z9" s="2"/>
    </row>
    <row r="10" spans="1:26" ht="18" customHeight="1" x14ac:dyDescent="0.25">
      <c r="A10" s="19" t="s">
        <v>96</v>
      </c>
      <c r="B10" s="26" t="s">
        <v>92</v>
      </c>
      <c r="C10" s="27">
        <v>1700</v>
      </c>
      <c r="D10" s="27">
        <v>1700</v>
      </c>
      <c r="E10" s="27"/>
      <c r="F10" s="27"/>
      <c r="G10" s="27"/>
      <c r="H10" s="27"/>
      <c r="I10" s="40"/>
      <c r="J10" s="41"/>
      <c r="K10" s="2"/>
      <c r="L10" s="2"/>
      <c r="M10" s="2"/>
      <c r="N10" s="2"/>
      <c r="O10" s="2"/>
      <c r="P10" s="2"/>
      <c r="Q10" s="2"/>
      <c r="R10" s="2"/>
      <c r="S10" s="2"/>
      <c r="T10" s="2"/>
      <c r="U10" s="2"/>
      <c r="V10" s="2"/>
      <c r="W10" s="2"/>
      <c r="X10" s="2"/>
      <c r="Y10" s="2"/>
      <c r="Z10" s="2"/>
    </row>
    <row r="11" spans="1:26" ht="19.149999999999999" customHeight="1" x14ac:dyDescent="0.25">
      <c r="A11" s="19" t="s">
        <v>97</v>
      </c>
      <c r="B11" s="20" t="s">
        <v>93</v>
      </c>
      <c r="C11" s="27">
        <v>1000</v>
      </c>
      <c r="D11" s="27">
        <v>1000</v>
      </c>
      <c r="E11" s="27"/>
      <c r="F11" s="27"/>
      <c r="G11" s="27"/>
      <c r="H11" s="27"/>
      <c r="I11" s="40"/>
      <c r="J11" s="41"/>
      <c r="K11" s="2"/>
      <c r="L11" s="2"/>
      <c r="M11" s="2"/>
      <c r="N11" s="2"/>
      <c r="O11" s="2"/>
      <c r="P11" s="2"/>
      <c r="Q11" s="2"/>
      <c r="R11" s="2"/>
      <c r="S11" s="2"/>
      <c r="T11" s="2"/>
      <c r="U11" s="2"/>
      <c r="V11" s="2"/>
      <c r="W11" s="2"/>
      <c r="X11" s="2"/>
      <c r="Y11" s="2"/>
      <c r="Z11" s="2"/>
    </row>
    <row r="12" spans="1:26" ht="21" customHeight="1" x14ac:dyDescent="0.25">
      <c r="A12" s="19" t="s">
        <v>98</v>
      </c>
      <c r="B12" s="26" t="s">
        <v>99</v>
      </c>
      <c r="C12" s="27">
        <v>5000</v>
      </c>
      <c r="D12" s="27">
        <v>5000</v>
      </c>
      <c r="E12" s="27"/>
      <c r="F12" s="27"/>
      <c r="G12" s="27"/>
      <c r="H12" s="27"/>
      <c r="I12" s="40"/>
      <c r="J12" s="41"/>
      <c r="K12" s="2"/>
      <c r="L12" s="2"/>
      <c r="M12" s="2"/>
      <c r="N12" s="2"/>
      <c r="O12" s="2"/>
      <c r="P12" s="2"/>
      <c r="Q12" s="2"/>
      <c r="R12" s="2"/>
      <c r="S12" s="2"/>
      <c r="T12" s="2"/>
      <c r="U12" s="2"/>
      <c r="V12" s="2"/>
      <c r="W12" s="2"/>
      <c r="X12" s="2"/>
      <c r="Y12" s="2"/>
      <c r="Z12" s="2"/>
    </row>
    <row r="13" spans="1:26" ht="36.6" customHeight="1" x14ac:dyDescent="0.25">
      <c r="A13" s="19" t="s">
        <v>102</v>
      </c>
      <c r="B13" s="26" t="s">
        <v>103</v>
      </c>
      <c r="C13" s="27">
        <v>5000</v>
      </c>
      <c r="D13" s="27">
        <v>5000</v>
      </c>
      <c r="E13" s="27"/>
      <c r="F13" s="27"/>
      <c r="G13" s="27"/>
      <c r="H13" s="27"/>
      <c r="I13" s="25"/>
      <c r="J13" s="28"/>
      <c r="K13" s="2"/>
      <c r="L13" s="2"/>
      <c r="M13" s="2"/>
      <c r="N13" s="2"/>
      <c r="O13" s="2"/>
      <c r="P13" s="2"/>
      <c r="Q13" s="2"/>
      <c r="R13" s="2"/>
      <c r="S13" s="2"/>
      <c r="T13" s="2"/>
      <c r="U13" s="2"/>
      <c r="V13" s="2"/>
      <c r="W13" s="2"/>
      <c r="X13" s="2"/>
      <c r="Y13" s="2"/>
      <c r="Z13" s="2"/>
    </row>
    <row r="14" spans="1:26" ht="60" customHeight="1" x14ac:dyDescent="0.25">
      <c r="A14" s="25" t="s">
        <v>255</v>
      </c>
      <c r="B14" s="26" t="s">
        <v>104</v>
      </c>
      <c r="C14" s="27">
        <f>C15+C16+C17+C18+C19</f>
        <v>55350</v>
      </c>
      <c r="D14" s="27">
        <f>D15+D16+D17+D18+D19</f>
        <v>1900</v>
      </c>
      <c r="E14" s="27">
        <f>E15+E16+E17+E18+E19</f>
        <v>53450</v>
      </c>
      <c r="F14" s="27"/>
      <c r="G14" s="27"/>
      <c r="H14" s="27"/>
      <c r="I14" s="40" t="s">
        <v>4</v>
      </c>
      <c r="J14" s="41" t="s">
        <v>386</v>
      </c>
      <c r="K14" s="2"/>
      <c r="L14" s="2"/>
      <c r="M14" s="2"/>
      <c r="N14" s="2"/>
      <c r="O14" s="2"/>
      <c r="P14" s="2"/>
      <c r="Q14" s="2"/>
      <c r="R14" s="2"/>
      <c r="S14" s="2"/>
      <c r="T14" s="2"/>
      <c r="U14" s="2"/>
      <c r="V14" s="2"/>
      <c r="W14" s="2"/>
      <c r="X14" s="2"/>
      <c r="Y14" s="2"/>
      <c r="Z14" s="2"/>
    </row>
    <row r="15" spans="1:26" ht="21.75" customHeight="1" x14ac:dyDescent="0.25">
      <c r="A15" s="25" t="s">
        <v>107</v>
      </c>
      <c r="B15" s="26" t="s">
        <v>90</v>
      </c>
      <c r="C15" s="27">
        <v>40000</v>
      </c>
      <c r="D15" s="27">
        <v>700</v>
      </c>
      <c r="E15" s="27">
        <v>39300</v>
      </c>
      <c r="F15" s="27"/>
      <c r="G15" s="27"/>
      <c r="H15" s="27"/>
      <c r="I15" s="42"/>
      <c r="J15" s="42"/>
      <c r="K15" s="2"/>
      <c r="L15" s="2"/>
      <c r="M15" s="2"/>
      <c r="N15" s="2"/>
      <c r="O15" s="2"/>
      <c r="P15" s="2"/>
      <c r="Q15" s="2"/>
      <c r="R15" s="2"/>
      <c r="S15" s="2"/>
      <c r="T15" s="2"/>
      <c r="U15" s="2"/>
      <c r="V15" s="2"/>
      <c r="W15" s="2"/>
      <c r="X15" s="2"/>
      <c r="Y15" s="2"/>
      <c r="Z15" s="2"/>
    </row>
    <row r="16" spans="1:26" ht="29.45" customHeight="1" x14ac:dyDescent="0.25">
      <c r="A16" s="25" t="s">
        <v>108</v>
      </c>
      <c r="B16" s="20" t="s">
        <v>105</v>
      </c>
      <c r="C16" s="27">
        <v>7250</v>
      </c>
      <c r="D16" s="27">
        <v>100</v>
      </c>
      <c r="E16" s="27">
        <v>7150</v>
      </c>
      <c r="F16" s="27"/>
      <c r="G16" s="27"/>
      <c r="H16" s="27"/>
      <c r="I16" s="42"/>
      <c r="J16" s="42"/>
      <c r="K16" s="2"/>
      <c r="L16" s="2"/>
      <c r="M16" s="2"/>
      <c r="N16" s="2"/>
      <c r="O16" s="2"/>
      <c r="P16" s="2"/>
      <c r="Q16" s="2"/>
      <c r="R16" s="2"/>
      <c r="S16" s="2"/>
      <c r="T16" s="2"/>
      <c r="U16" s="2"/>
      <c r="V16" s="2"/>
      <c r="W16" s="2"/>
      <c r="X16" s="2"/>
      <c r="Y16" s="2"/>
      <c r="Z16" s="2"/>
    </row>
    <row r="17" spans="1:26" ht="61.5" customHeight="1" x14ac:dyDescent="0.25">
      <c r="A17" s="25" t="s">
        <v>109</v>
      </c>
      <c r="B17" s="20" t="s">
        <v>101</v>
      </c>
      <c r="C17" s="27">
        <v>1100</v>
      </c>
      <c r="D17" s="27">
        <v>1100</v>
      </c>
      <c r="E17" s="27"/>
      <c r="F17" s="27"/>
      <c r="G17" s="27"/>
      <c r="H17" s="27"/>
      <c r="I17" s="42"/>
      <c r="J17" s="42"/>
      <c r="K17" s="2"/>
      <c r="L17" s="2"/>
      <c r="M17" s="2"/>
      <c r="N17" s="2"/>
      <c r="O17" s="2"/>
      <c r="P17" s="2"/>
      <c r="Q17" s="2"/>
      <c r="R17" s="2"/>
      <c r="S17" s="2"/>
      <c r="T17" s="2"/>
      <c r="U17" s="2"/>
      <c r="V17" s="2"/>
      <c r="W17" s="2"/>
      <c r="X17" s="2"/>
      <c r="Y17" s="2"/>
      <c r="Z17" s="2"/>
    </row>
    <row r="18" spans="1:26" ht="20.45" customHeight="1" x14ac:dyDescent="0.25">
      <c r="A18" s="25" t="s">
        <v>110</v>
      </c>
      <c r="B18" s="20" t="s">
        <v>93</v>
      </c>
      <c r="C18" s="27">
        <v>2000</v>
      </c>
      <c r="D18" s="27"/>
      <c r="E18" s="27">
        <v>2000</v>
      </c>
      <c r="F18" s="27"/>
      <c r="G18" s="27"/>
      <c r="H18" s="27"/>
      <c r="I18" s="42"/>
      <c r="J18" s="42"/>
      <c r="K18" s="2"/>
      <c r="L18" s="2"/>
      <c r="M18" s="2"/>
      <c r="N18" s="2"/>
      <c r="O18" s="2"/>
      <c r="P18" s="2"/>
      <c r="Q18" s="2"/>
      <c r="R18" s="2"/>
      <c r="S18" s="2"/>
      <c r="T18" s="2"/>
      <c r="U18" s="2"/>
      <c r="V18" s="2"/>
      <c r="W18" s="2"/>
      <c r="X18" s="2"/>
      <c r="Y18" s="2"/>
      <c r="Z18" s="2"/>
    </row>
    <row r="19" spans="1:26" ht="20.45" customHeight="1" x14ac:dyDescent="0.25">
      <c r="A19" s="25" t="s">
        <v>111</v>
      </c>
      <c r="B19" s="26" t="s">
        <v>99</v>
      </c>
      <c r="C19" s="27">
        <v>5000</v>
      </c>
      <c r="D19" s="27"/>
      <c r="E19" s="27">
        <v>5000</v>
      </c>
      <c r="F19" s="27"/>
      <c r="G19" s="27"/>
      <c r="H19" s="27"/>
      <c r="I19" s="42"/>
      <c r="J19" s="42"/>
      <c r="K19" s="2"/>
      <c r="L19" s="2"/>
      <c r="M19" s="2"/>
      <c r="N19" s="2"/>
      <c r="O19" s="2"/>
      <c r="P19" s="2"/>
      <c r="Q19" s="2"/>
      <c r="R19" s="2"/>
      <c r="S19" s="2"/>
      <c r="T19" s="2"/>
      <c r="U19" s="2"/>
      <c r="V19" s="2"/>
      <c r="W19" s="2"/>
      <c r="X19" s="2"/>
      <c r="Y19" s="2"/>
      <c r="Z19" s="2"/>
    </row>
    <row r="20" spans="1:26" ht="68.25" customHeight="1" x14ac:dyDescent="0.25">
      <c r="A20" s="19" t="s">
        <v>256</v>
      </c>
      <c r="B20" s="20" t="s">
        <v>116</v>
      </c>
      <c r="C20" s="27">
        <v>32000</v>
      </c>
      <c r="D20" s="27"/>
      <c r="E20" s="27"/>
      <c r="F20" s="27"/>
      <c r="G20" s="27"/>
      <c r="H20" s="27">
        <v>32000</v>
      </c>
      <c r="I20" s="40" t="s">
        <v>4</v>
      </c>
      <c r="J20" s="41" t="s">
        <v>386</v>
      </c>
      <c r="K20" s="2"/>
      <c r="L20" s="2"/>
      <c r="M20" s="2"/>
      <c r="N20" s="2"/>
      <c r="O20" s="2"/>
      <c r="P20" s="2"/>
      <c r="Q20" s="2"/>
      <c r="R20" s="2"/>
      <c r="S20" s="2"/>
      <c r="T20" s="2"/>
      <c r="U20" s="2"/>
      <c r="V20" s="2"/>
      <c r="W20" s="2"/>
      <c r="X20" s="2"/>
      <c r="Y20" s="2"/>
      <c r="Z20" s="2"/>
    </row>
    <row r="21" spans="1:26" ht="24" customHeight="1" x14ac:dyDescent="0.25">
      <c r="A21" s="19" t="s">
        <v>117</v>
      </c>
      <c r="B21" s="20" t="s">
        <v>125</v>
      </c>
      <c r="C21" s="27">
        <v>30000</v>
      </c>
      <c r="D21" s="27"/>
      <c r="E21" s="27"/>
      <c r="F21" s="27"/>
      <c r="G21" s="27"/>
      <c r="H21" s="27">
        <v>30000</v>
      </c>
      <c r="I21" s="40"/>
      <c r="J21" s="41"/>
      <c r="K21" s="2"/>
      <c r="L21" s="2"/>
      <c r="M21" s="2"/>
      <c r="N21" s="2"/>
      <c r="O21" s="2"/>
      <c r="P21" s="2"/>
      <c r="Q21" s="2"/>
      <c r="R21" s="2"/>
      <c r="S21" s="2"/>
      <c r="T21" s="2"/>
      <c r="U21" s="2"/>
      <c r="V21" s="2"/>
      <c r="W21" s="2"/>
      <c r="X21" s="2"/>
      <c r="Y21" s="2"/>
      <c r="Z21" s="2"/>
    </row>
    <row r="22" spans="1:26" ht="26.25" customHeight="1" x14ac:dyDescent="0.25">
      <c r="A22" s="19" t="s">
        <v>118</v>
      </c>
      <c r="B22" s="20" t="s">
        <v>126</v>
      </c>
      <c r="C22" s="27">
        <v>2000</v>
      </c>
      <c r="D22" s="27"/>
      <c r="E22" s="27"/>
      <c r="F22" s="27"/>
      <c r="G22" s="27"/>
      <c r="H22" s="27">
        <v>2000</v>
      </c>
      <c r="I22" s="40"/>
      <c r="J22" s="41"/>
      <c r="K22" s="2"/>
      <c r="L22" s="2"/>
      <c r="M22" s="2"/>
      <c r="N22" s="2"/>
      <c r="O22" s="2"/>
      <c r="P22" s="2"/>
      <c r="Q22" s="2"/>
      <c r="R22" s="2"/>
      <c r="S22" s="2"/>
      <c r="T22" s="2"/>
      <c r="U22" s="2"/>
      <c r="V22" s="2"/>
      <c r="W22" s="2"/>
      <c r="X22" s="2"/>
      <c r="Y22" s="2"/>
      <c r="Z22" s="2"/>
    </row>
    <row r="23" spans="1:26" ht="69.75" customHeight="1" x14ac:dyDescent="0.25">
      <c r="A23" s="23" t="s">
        <v>258</v>
      </c>
      <c r="B23" s="20" t="s">
        <v>119</v>
      </c>
      <c r="C23" s="30">
        <v>32000</v>
      </c>
      <c r="D23" s="30"/>
      <c r="E23" s="30"/>
      <c r="F23" s="30">
        <v>32000</v>
      </c>
      <c r="G23" s="5"/>
      <c r="H23" s="5"/>
      <c r="I23" s="40" t="s">
        <v>4</v>
      </c>
      <c r="J23" s="41" t="s">
        <v>386</v>
      </c>
      <c r="K23" s="2"/>
      <c r="L23" s="2"/>
      <c r="M23" s="2"/>
      <c r="N23" s="2"/>
      <c r="O23" s="2"/>
      <c r="P23" s="2"/>
      <c r="Q23" s="2"/>
      <c r="R23" s="2"/>
      <c r="S23" s="2"/>
      <c r="T23" s="2"/>
      <c r="U23" s="2"/>
      <c r="V23" s="2"/>
      <c r="W23" s="2"/>
      <c r="X23" s="2"/>
      <c r="Y23" s="2"/>
      <c r="Z23" s="2"/>
    </row>
    <row r="24" spans="1:26" ht="18" customHeight="1" x14ac:dyDescent="0.25">
      <c r="A24" s="23" t="s">
        <v>121</v>
      </c>
      <c r="B24" s="20" t="s">
        <v>125</v>
      </c>
      <c r="C24" s="30">
        <v>30000</v>
      </c>
      <c r="D24" s="30"/>
      <c r="E24" s="30"/>
      <c r="F24" s="30">
        <v>30000</v>
      </c>
      <c r="G24" s="5"/>
      <c r="H24" s="5"/>
      <c r="I24" s="53"/>
      <c r="J24" s="53"/>
      <c r="K24" s="2"/>
      <c r="L24" s="2"/>
      <c r="M24" s="2"/>
      <c r="N24" s="2"/>
      <c r="O24" s="2"/>
      <c r="P24" s="2"/>
      <c r="Q24" s="2"/>
      <c r="R24" s="2"/>
      <c r="S24" s="2"/>
      <c r="T24" s="2"/>
      <c r="U24" s="2"/>
      <c r="V24" s="2"/>
      <c r="W24" s="2"/>
      <c r="X24" s="2"/>
      <c r="Y24" s="2"/>
      <c r="Z24" s="2"/>
    </row>
    <row r="25" spans="1:26" ht="20.25" customHeight="1" x14ac:dyDescent="0.25">
      <c r="A25" s="19" t="s">
        <v>120</v>
      </c>
      <c r="B25" s="20" t="s">
        <v>126</v>
      </c>
      <c r="C25" s="27">
        <v>2000</v>
      </c>
      <c r="D25" s="27"/>
      <c r="E25" s="27"/>
      <c r="F25" s="27">
        <v>2000</v>
      </c>
      <c r="G25" s="27"/>
      <c r="H25" s="27"/>
      <c r="I25" s="53"/>
      <c r="J25" s="53"/>
      <c r="K25" s="2"/>
      <c r="L25" s="2"/>
      <c r="M25" s="2"/>
      <c r="N25" s="2"/>
      <c r="O25" s="2"/>
      <c r="P25" s="2"/>
      <c r="Q25" s="2"/>
      <c r="R25" s="2"/>
      <c r="S25" s="2"/>
      <c r="T25" s="2"/>
      <c r="U25" s="2"/>
      <c r="V25" s="2"/>
      <c r="W25" s="2"/>
      <c r="X25" s="2"/>
      <c r="Y25" s="2"/>
      <c r="Z25" s="2"/>
    </row>
    <row r="26" spans="1:26" ht="68.25" customHeight="1" x14ac:dyDescent="0.25">
      <c r="A26" s="19" t="s">
        <v>259</v>
      </c>
      <c r="B26" s="20" t="s">
        <v>122</v>
      </c>
      <c r="C26" s="30">
        <v>32000</v>
      </c>
      <c r="D26" s="27"/>
      <c r="E26" s="27"/>
      <c r="F26" s="27"/>
      <c r="G26" s="30">
        <v>32000</v>
      </c>
      <c r="H26" s="27"/>
      <c r="I26" s="40" t="s">
        <v>4</v>
      </c>
      <c r="J26" s="41" t="s">
        <v>386</v>
      </c>
      <c r="K26" s="2"/>
      <c r="L26" s="2"/>
      <c r="M26" s="2"/>
      <c r="N26" s="2"/>
      <c r="O26" s="2"/>
      <c r="P26" s="2"/>
      <c r="Q26" s="2"/>
      <c r="R26" s="2"/>
      <c r="S26" s="2"/>
      <c r="T26" s="2"/>
      <c r="U26" s="2"/>
      <c r="V26" s="2"/>
      <c r="W26" s="2"/>
      <c r="X26" s="2"/>
      <c r="Y26" s="2"/>
      <c r="Z26" s="2"/>
    </row>
    <row r="27" spans="1:26" ht="20.25" customHeight="1" x14ac:dyDescent="0.25">
      <c r="A27" s="19" t="s">
        <v>123</v>
      </c>
      <c r="B27" s="20" t="s">
        <v>125</v>
      </c>
      <c r="C27" s="30">
        <v>30000</v>
      </c>
      <c r="D27" s="27"/>
      <c r="E27" s="27"/>
      <c r="F27" s="27"/>
      <c r="G27" s="30">
        <v>30000</v>
      </c>
      <c r="H27" s="27"/>
      <c r="I27" s="40"/>
      <c r="J27" s="41"/>
      <c r="K27" s="2"/>
      <c r="L27" s="2"/>
      <c r="M27" s="2"/>
      <c r="N27" s="2"/>
      <c r="O27" s="2"/>
      <c r="P27" s="2"/>
      <c r="Q27" s="2"/>
      <c r="R27" s="2"/>
      <c r="S27" s="2"/>
      <c r="T27" s="2"/>
      <c r="U27" s="2"/>
      <c r="V27" s="2"/>
      <c r="W27" s="2"/>
      <c r="X27" s="2"/>
      <c r="Y27" s="2"/>
      <c r="Z27" s="2"/>
    </row>
    <row r="28" spans="1:26" ht="17.25" customHeight="1" x14ac:dyDescent="0.25">
      <c r="A28" s="19" t="s">
        <v>124</v>
      </c>
      <c r="B28" s="20" t="s">
        <v>126</v>
      </c>
      <c r="C28" s="27">
        <v>2000</v>
      </c>
      <c r="D28" s="27"/>
      <c r="E28" s="27"/>
      <c r="F28" s="27"/>
      <c r="G28" s="27">
        <v>2000</v>
      </c>
      <c r="H28" s="27"/>
      <c r="I28" s="40"/>
      <c r="J28" s="41"/>
      <c r="K28" s="2"/>
      <c r="L28" s="2"/>
      <c r="M28" s="2"/>
      <c r="N28" s="2"/>
      <c r="O28" s="2"/>
      <c r="P28" s="2"/>
      <c r="Q28" s="2"/>
      <c r="R28" s="2"/>
      <c r="S28" s="2"/>
      <c r="T28" s="2"/>
      <c r="U28" s="2"/>
      <c r="V28" s="2"/>
      <c r="W28" s="2"/>
      <c r="X28" s="2"/>
      <c r="Y28" s="2"/>
      <c r="Z28" s="2"/>
    </row>
    <row r="29" spans="1:26" ht="31.5" customHeight="1" x14ac:dyDescent="0.25">
      <c r="A29" s="19" t="s">
        <v>260</v>
      </c>
      <c r="B29" s="20" t="s">
        <v>151</v>
      </c>
      <c r="C29" s="27">
        <v>400</v>
      </c>
      <c r="D29" s="27">
        <v>400</v>
      </c>
      <c r="E29" s="27"/>
      <c r="F29" s="27"/>
      <c r="G29" s="27"/>
      <c r="H29" s="27"/>
      <c r="I29" s="40" t="s">
        <v>1</v>
      </c>
      <c r="J29" s="41" t="s">
        <v>257</v>
      </c>
      <c r="K29" s="2"/>
      <c r="L29" s="2"/>
      <c r="M29" s="2"/>
      <c r="N29" s="2"/>
      <c r="O29" s="2"/>
      <c r="P29" s="2"/>
      <c r="Q29" s="2"/>
      <c r="R29" s="2"/>
      <c r="S29" s="2"/>
      <c r="T29" s="2"/>
      <c r="U29" s="2"/>
      <c r="V29" s="2"/>
      <c r="W29" s="2"/>
      <c r="X29" s="2"/>
      <c r="Y29" s="2"/>
      <c r="Z29" s="2"/>
    </row>
    <row r="30" spans="1:26" ht="19.5" customHeight="1" x14ac:dyDescent="0.25">
      <c r="A30" s="19" t="s">
        <v>40</v>
      </c>
      <c r="B30" s="20" t="s">
        <v>65</v>
      </c>
      <c r="C30" s="27">
        <v>150</v>
      </c>
      <c r="D30" s="27">
        <v>150</v>
      </c>
      <c r="E30" s="27"/>
      <c r="F30" s="27"/>
      <c r="G30" s="27"/>
      <c r="H30" s="27"/>
      <c r="I30" s="40"/>
      <c r="J30" s="41"/>
      <c r="K30" s="2"/>
      <c r="L30" s="2"/>
      <c r="M30" s="2"/>
      <c r="N30" s="2"/>
      <c r="O30" s="2"/>
      <c r="P30" s="2"/>
      <c r="Q30" s="2"/>
      <c r="R30" s="2"/>
      <c r="S30" s="2"/>
      <c r="T30" s="2"/>
      <c r="U30" s="2"/>
      <c r="V30" s="2"/>
      <c r="W30" s="2"/>
      <c r="X30" s="2"/>
      <c r="Y30" s="2"/>
      <c r="Z30" s="2"/>
    </row>
    <row r="31" spans="1:26" ht="19.899999999999999" customHeight="1" x14ac:dyDescent="0.25">
      <c r="A31" s="19" t="s">
        <v>41</v>
      </c>
      <c r="B31" s="20" t="s">
        <v>152</v>
      </c>
      <c r="C31" s="27">
        <v>150</v>
      </c>
      <c r="D31" s="27">
        <v>150</v>
      </c>
      <c r="E31" s="27"/>
      <c r="F31" s="27"/>
      <c r="G31" s="27"/>
      <c r="H31" s="27"/>
      <c r="I31" s="40"/>
      <c r="J31" s="41"/>
      <c r="K31" s="2"/>
      <c r="L31" s="2"/>
      <c r="M31" s="2"/>
      <c r="N31" s="2"/>
      <c r="O31" s="2"/>
      <c r="P31" s="2"/>
      <c r="Q31" s="2"/>
      <c r="R31" s="2"/>
      <c r="S31" s="2"/>
      <c r="T31" s="2"/>
      <c r="U31" s="2"/>
      <c r="V31" s="2"/>
      <c r="W31" s="2"/>
      <c r="X31" s="2"/>
      <c r="Y31" s="2"/>
      <c r="Z31" s="2"/>
    </row>
    <row r="32" spans="1:26" ht="21" customHeight="1" x14ac:dyDescent="0.25">
      <c r="A32" s="19" t="s">
        <v>42</v>
      </c>
      <c r="B32" s="20" t="s">
        <v>153</v>
      </c>
      <c r="C32" s="27">
        <v>100</v>
      </c>
      <c r="D32" s="27">
        <v>100</v>
      </c>
      <c r="E32" s="27"/>
      <c r="F32" s="27"/>
      <c r="G32" s="27"/>
      <c r="H32" s="27"/>
      <c r="I32" s="40"/>
      <c r="J32" s="41"/>
      <c r="K32" s="2"/>
      <c r="L32" s="2"/>
      <c r="M32" s="2"/>
      <c r="N32" s="2"/>
      <c r="O32" s="2"/>
      <c r="P32" s="2"/>
      <c r="Q32" s="2"/>
      <c r="R32" s="2"/>
      <c r="S32" s="2"/>
      <c r="T32" s="2"/>
      <c r="U32" s="2"/>
      <c r="V32" s="2"/>
      <c r="W32" s="2"/>
      <c r="X32" s="2"/>
      <c r="Y32" s="2"/>
      <c r="Z32" s="2"/>
    </row>
    <row r="33" spans="1:26" ht="37.5" customHeight="1" x14ac:dyDescent="0.25">
      <c r="A33" s="19" t="s">
        <v>261</v>
      </c>
      <c r="B33" s="20" t="s">
        <v>154</v>
      </c>
      <c r="C33" s="27">
        <v>200</v>
      </c>
      <c r="D33" s="27">
        <v>200</v>
      </c>
      <c r="E33" s="27"/>
      <c r="F33" s="27"/>
      <c r="G33" s="27"/>
      <c r="H33" s="27"/>
      <c r="I33" s="40" t="s">
        <v>234</v>
      </c>
      <c r="J33" s="41" t="s">
        <v>321</v>
      </c>
      <c r="K33" s="2"/>
      <c r="L33" s="2"/>
      <c r="M33" s="2"/>
      <c r="N33" s="2"/>
      <c r="O33" s="2"/>
      <c r="P33" s="2"/>
      <c r="Q33" s="2"/>
      <c r="R33" s="2"/>
      <c r="S33" s="2"/>
      <c r="T33" s="2"/>
      <c r="U33" s="2"/>
      <c r="V33" s="2"/>
      <c r="W33" s="2"/>
      <c r="X33" s="2"/>
      <c r="Y33" s="2"/>
      <c r="Z33" s="2"/>
    </row>
    <row r="34" spans="1:26" ht="22.15" customHeight="1" x14ac:dyDescent="0.25">
      <c r="A34" s="19" t="s">
        <v>43</v>
      </c>
      <c r="B34" s="20" t="s">
        <v>152</v>
      </c>
      <c r="C34" s="27">
        <v>100</v>
      </c>
      <c r="D34" s="27">
        <v>100</v>
      </c>
      <c r="E34" s="27"/>
      <c r="F34" s="27"/>
      <c r="G34" s="27"/>
      <c r="H34" s="27"/>
      <c r="I34" s="40"/>
      <c r="J34" s="41"/>
      <c r="K34" s="2"/>
      <c r="L34" s="2"/>
      <c r="M34" s="2"/>
      <c r="N34" s="2"/>
      <c r="O34" s="2"/>
      <c r="P34" s="2"/>
      <c r="Q34" s="2"/>
      <c r="R34" s="2"/>
      <c r="S34" s="2"/>
      <c r="T34" s="2"/>
      <c r="U34" s="2"/>
      <c r="V34" s="2"/>
      <c r="W34" s="2"/>
      <c r="X34" s="2"/>
      <c r="Y34" s="2"/>
      <c r="Z34" s="2"/>
    </row>
    <row r="35" spans="1:26" ht="18.600000000000001" customHeight="1" x14ac:dyDescent="0.25">
      <c r="A35" s="19" t="s">
        <v>44</v>
      </c>
      <c r="B35" s="20" t="s">
        <v>155</v>
      </c>
      <c r="C35" s="27">
        <v>100</v>
      </c>
      <c r="D35" s="27">
        <v>100</v>
      </c>
      <c r="E35" s="27"/>
      <c r="F35" s="27"/>
      <c r="G35" s="27"/>
      <c r="H35" s="27"/>
      <c r="I35" s="40"/>
      <c r="J35" s="41"/>
      <c r="K35" s="2"/>
      <c r="L35" s="2"/>
      <c r="M35" s="2"/>
      <c r="N35" s="2"/>
      <c r="O35" s="2"/>
      <c r="P35" s="2"/>
      <c r="Q35" s="2"/>
      <c r="R35" s="2"/>
      <c r="S35" s="2"/>
      <c r="T35" s="2"/>
      <c r="U35" s="2"/>
      <c r="V35" s="2"/>
      <c r="W35" s="2"/>
      <c r="X35" s="2"/>
      <c r="Y35" s="2"/>
      <c r="Z35" s="2"/>
    </row>
    <row r="36" spans="1:26" ht="36.75" customHeight="1" x14ac:dyDescent="0.25">
      <c r="A36" s="19" t="s">
        <v>156</v>
      </c>
      <c r="B36" s="20" t="s">
        <v>157</v>
      </c>
      <c r="C36" s="27">
        <v>800</v>
      </c>
      <c r="D36" s="27">
        <v>800</v>
      </c>
      <c r="E36" s="27"/>
      <c r="F36" s="27"/>
      <c r="G36" s="27"/>
      <c r="H36" s="27"/>
      <c r="I36" s="40" t="s">
        <v>234</v>
      </c>
      <c r="J36" s="41" t="s">
        <v>321</v>
      </c>
      <c r="K36" s="2"/>
      <c r="L36" s="2"/>
      <c r="M36" s="2"/>
      <c r="N36" s="2"/>
      <c r="O36" s="2"/>
      <c r="P36" s="2"/>
      <c r="Q36" s="2"/>
      <c r="R36" s="2"/>
      <c r="S36" s="2"/>
      <c r="T36" s="2"/>
      <c r="U36" s="2"/>
      <c r="V36" s="2"/>
      <c r="W36" s="2"/>
      <c r="X36" s="2"/>
      <c r="Y36" s="2"/>
      <c r="Z36" s="2"/>
    </row>
    <row r="37" spans="1:26" ht="21" customHeight="1" x14ac:dyDescent="0.25">
      <c r="A37" s="19" t="s">
        <v>45</v>
      </c>
      <c r="B37" s="20" t="s">
        <v>158</v>
      </c>
      <c r="C37" s="27">
        <v>150</v>
      </c>
      <c r="D37" s="27">
        <v>150</v>
      </c>
      <c r="E37" s="27"/>
      <c r="F37" s="27"/>
      <c r="G37" s="27"/>
      <c r="H37" s="27"/>
      <c r="I37" s="40"/>
      <c r="J37" s="41"/>
      <c r="K37" s="2"/>
      <c r="L37" s="2"/>
      <c r="M37" s="2"/>
      <c r="N37" s="2"/>
      <c r="O37" s="2"/>
      <c r="P37" s="2"/>
      <c r="Q37" s="2"/>
      <c r="R37" s="2"/>
      <c r="S37" s="2"/>
      <c r="T37" s="2"/>
      <c r="U37" s="2"/>
      <c r="V37" s="2"/>
      <c r="W37" s="2"/>
      <c r="X37" s="2"/>
      <c r="Y37" s="2"/>
      <c r="Z37" s="2"/>
    </row>
    <row r="38" spans="1:26" ht="19.5" customHeight="1" x14ac:dyDescent="0.25">
      <c r="A38" s="19" t="s">
        <v>46</v>
      </c>
      <c r="B38" s="20" t="s">
        <v>159</v>
      </c>
      <c r="C38" s="27">
        <v>250</v>
      </c>
      <c r="D38" s="27">
        <v>250</v>
      </c>
      <c r="E38" s="27"/>
      <c r="F38" s="27"/>
      <c r="G38" s="27"/>
      <c r="H38" s="27"/>
      <c r="I38" s="40"/>
      <c r="J38" s="41"/>
      <c r="K38" s="2"/>
      <c r="L38" s="2"/>
      <c r="M38" s="2"/>
      <c r="N38" s="2"/>
      <c r="O38" s="2"/>
      <c r="P38" s="2"/>
      <c r="Q38" s="2"/>
      <c r="R38" s="2"/>
      <c r="S38" s="2"/>
      <c r="T38" s="2"/>
      <c r="U38" s="2"/>
      <c r="V38" s="2"/>
      <c r="W38" s="2"/>
      <c r="X38" s="2"/>
      <c r="Y38" s="2"/>
      <c r="Z38" s="2"/>
    </row>
    <row r="39" spans="1:26" ht="18.75" customHeight="1" x14ac:dyDescent="0.25">
      <c r="A39" s="19" t="s">
        <v>47</v>
      </c>
      <c r="B39" s="20" t="s">
        <v>160</v>
      </c>
      <c r="C39" s="27">
        <v>200</v>
      </c>
      <c r="D39" s="27">
        <v>200</v>
      </c>
      <c r="E39" s="27"/>
      <c r="F39" s="27"/>
      <c r="G39" s="27"/>
      <c r="H39" s="27"/>
      <c r="I39" s="40"/>
      <c r="J39" s="41"/>
      <c r="K39" s="2"/>
      <c r="L39" s="2"/>
      <c r="M39" s="2"/>
      <c r="N39" s="2"/>
      <c r="O39" s="2"/>
      <c r="P39" s="2"/>
      <c r="Q39" s="2"/>
      <c r="R39" s="2"/>
      <c r="S39" s="2"/>
      <c r="T39" s="2"/>
      <c r="U39" s="2"/>
      <c r="V39" s="2"/>
      <c r="W39" s="2"/>
      <c r="X39" s="2"/>
      <c r="Y39" s="2"/>
      <c r="Z39" s="2"/>
    </row>
    <row r="40" spans="1:26" ht="18.75" customHeight="1" x14ac:dyDescent="0.25">
      <c r="A40" s="19" t="s">
        <v>48</v>
      </c>
      <c r="B40" s="20" t="s">
        <v>155</v>
      </c>
      <c r="C40" s="27">
        <v>200</v>
      </c>
      <c r="D40" s="27">
        <v>200</v>
      </c>
      <c r="E40" s="27"/>
      <c r="F40" s="27"/>
      <c r="G40" s="27"/>
      <c r="H40" s="27"/>
      <c r="I40" s="40"/>
      <c r="J40" s="41"/>
      <c r="K40" s="2"/>
      <c r="L40" s="2"/>
      <c r="M40" s="2"/>
      <c r="N40" s="2"/>
      <c r="O40" s="2"/>
      <c r="P40" s="2"/>
      <c r="Q40" s="2"/>
      <c r="R40" s="2"/>
      <c r="S40" s="2"/>
      <c r="T40" s="2"/>
      <c r="U40" s="2"/>
      <c r="V40" s="2"/>
      <c r="W40" s="2"/>
      <c r="X40" s="2"/>
      <c r="Y40" s="2"/>
      <c r="Z40" s="2"/>
    </row>
    <row r="41" spans="1:26" ht="47.45" customHeight="1" x14ac:dyDescent="0.25">
      <c r="A41" s="19" t="s">
        <v>265</v>
      </c>
      <c r="B41" s="26" t="s">
        <v>150</v>
      </c>
      <c r="C41" s="27">
        <f>C42+C43+C44+C45+C46+C47+C48</f>
        <v>13400</v>
      </c>
      <c r="D41" s="27">
        <f>D42+D43+D44+D45+D46+D47+D48</f>
        <v>9400</v>
      </c>
      <c r="E41" s="27">
        <f>E42+E43+E44+E45+E46+E47+E48</f>
        <v>4000</v>
      </c>
      <c r="F41" s="27"/>
      <c r="G41" s="27"/>
      <c r="H41" s="27"/>
      <c r="I41" s="44" t="s">
        <v>2</v>
      </c>
      <c r="J41" s="47" t="s">
        <v>319</v>
      </c>
      <c r="K41" s="2"/>
      <c r="L41" s="2"/>
      <c r="M41" s="2"/>
      <c r="N41" s="2"/>
      <c r="O41" s="2"/>
      <c r="P41" s="2"/>
      <c r="Q41" s="2"/>
      <c r="R41" s="2"/>
      <c r="S41" s="2"/>
      <c r="T41" s="2"/>
      <c r="U41" s="2"/>
      <c r="V41" s="2"/>
      <c r="W41" s="2"/>
      <c r="X41" s="2"/>
      <c r="Y41" s="2"/>
      <c r="Z41" s="2"/>
    </row>
    <row r="42" spans="1:26" ht="19.5" customHeight="1" x14ac:dyDescent="0.25">
      <c r="A42" s="19" t="s">
        <v>49</v>
      </c>
      <c r="B42" s="26" t="s">
        <v>66</v>
      </c>
      <c r="C42" s="27">
        <v>2200</v>
      </c>
      <c r="D42" s="27">
        <v>200</v>
      </c>
      <c r="E42" s="27">
        <v>2000</v>
      </c>
      <c r="F42" s="27"/>
      <c r="G42" s="27"/>
      <c r="H42" s="27"/>
      <c r="I42" s="45"/>
      <c r="J42" s="48"/>
      <c r="K42" s="2"/>
      <c r="L42" s="2"/>
      <c r="M42" s="2"/>
      <c r="N42" s="2"/>
      <c r="O42" s="2"/>
      <c r="P42" s="2"/>
      <c r="Q42" s="2"/>
      <c r="R42" s="2"/>
      <c r="S42" s="2"/>
      <c r="T42" s="2"/>
      <c r="U42" s="2"/>
      <c r="V42" s="2"/>
      <c r="W42" s="2"/>
      <c r="X42" s="2"/>
      <c r="Y42" s="2"/>
      <c r="Z42" s="2"/>
    </row>
    <row r="43" spans="1:26" ht="21" customHeight="1" x14ac:dyDescent="0.25">
      <c r="A43" s="19" t="s">
        <v>50</v>
      </c>
      <c r="B43" s="24" t="s">
        <v>149</v>
      </c>
      <c r="C43" s="27">
        <v>2200</v>
      </c>
      <c r="D43" s="27">
        <v>2200</v>
      </c>
      <c r="E43" s="27"/>
      <c r="F43" s="27"/>
      <c r="G43" s="27"/>
      <c r="H43" s="27"/>
      <c r="I43" s="45"/>
      <c r="J43" s="48"/>
      <c r="K43" s="2"/>
      <c r="L43" s="2"/>
      <c r="M43" s="2"/>
      <c r="N43" s="2"/>
      <c r="O43" s="2"/>
      <c r="P43" s="2"/>
      <c r="Q43" s="2"/>
      <c r="R43" s="2"/>
      <c r="S43" s="2"/>
      <c r="T43" s="2"/>
      <c r="U43" s="2"/>
      <c r="V43" s="2"/>
      <c r="W43" s="2"/>
      <c r="X43" s="2"/>
      <c r="Y43" s="2"/>
      <c r="Z43" s="2"/>
    </row>
    <row r="44" spans="1:26" ht="17.25" customHeight="1" x14ac:dyDescent="0.25">
      <c r="A44" s="19" t="s">
        <v>51</v>
      </c>
      <c r="B44" s="26" t="s">
        <v>67</v>
      </c>
      <c r="C44" s="27">
        <v>2200</v>
      </c>
      <c r="D44" s="27">
        <v>200</v>
      </c>
      <c r="E44" s="27">
        <v>2000</v>
      </c>
      <c r="F44" s="27"/>
      <c r="G44" s="27"/>
      <c r="H44" s="27"/>
      <c r="I44" s="46"/>
      <c r="J44" s="49"/>
      <c r="K44" s="2"/>
      <c r="L44" s="2"/>
      <c r="M44" s="2"/>
      <c r="N44" s="2"/>
      <c r="O44" s="2"/>
      <c r="P44" s="2"/>
      <c r="Q44" s="2"/>
      <c r="R44" s="2"/>
      <c r="S44" s="2"/>
      <c r="T44" s="2"/>
      <c r="U44" s="2"/>
      <c r="V44" s="2"/>
      <c r="W44" s="2"/>
      <c r="X44" s="2"/>
      <c r="Y44" s="2"/>
      <c r="Z44" s="2"/>
    </row>
    <row r="45" spans="1:26" ht="22.5" customHeight="1" x14ac:dyDescent="0.25">
      <c r="A45" s="19" t="s">
        <v>52</v>
      </c>
      <c r="B45" s="26" t="s">
        <v>68</v>
      </c>
      <c r="C45" s="27">
        <v>2200</v>
      </c>
      <c r="D45" s="27">
        <v>2200</v>
      </c>
      <c r="E45" s="27"/>
      <c r="F45" s="27"/>
      <c r="G45" s="27"/>
      <c r="H45" s="27"/>
      <c r="I45" s="44" t="s">
        <v>2</v>
      </c>
      <c r="J45" s="47" t="s">
        <v>319</v>
      </c>
      <c r="K45" s="2"/>
      <c r="L45" s="2"/>
      <c r="M45" s="2"/>
      <c r="N45" s="2"/>
      <c r="O45" s="2"/>
      <c r="P45" s="2"/>
      <c r="Q45" s="2"/>
      <c r="R45" s="2"/>
      <c r="S45" s="2"/>
      <c r="T45" s="2"/>
      <c r="U45" s="2"/>
      <c r="V45" s="2"/>
      <c r="W45" s="2"/>
      <c r="X45" s="2"/>
      <c r="Y45" s="2"/>
      <c r="Z45" s="2"/>
    </row>
    <row r="46" spans="1:26" ht="18.75" customHeight="1" x14ac:dyDescent="0.25">
      <c r="A46" s="19" t="s">
        <v>53</v>
      </c>
      <c r="B46" s="26" t="s">
        <v>69</v>
      </c>
      <c r="C46" s="27">
        <v>2200</v>
      </c>
      <c r="D46" s="27">
        <v>2200</v>
      </c>
      <c r="E46" s="27"/>
      <c r="F46" s="27"/>
      <c r="G46" s="27"/>
      <c r="H46" s="27"/>
      <c r="I46" s="45"/>
      <c r="J46" s="48"/>
      <c r="K46" s="2"/>
      <c r="L46" s="2"/>
      <c r="M46" s="2"/>
      <c r="N46" s="2"/>
      <c r="O46" s="2"/>
      <c r="P46" s="2"/>
      <c r="Q46" s="2"/>
      <c r="R46" s="2"/>
      <c r="S46" s="2"/>
      <c r="T46" s="2"/>
      <c r="U46" s="2"/>
      <c r="V46" s="2"/>
      <c r="W46" s="2"/>
      <c r="X46" s="2"/>
      <c r="Y46" s="2"/>
      <c r="Z46" s="2"/>
    </row>
    <row r="47" spans="1:26" ht="20.25" customHeight="1" x14ac:dyDescent="0.25">
      <c r="A47" s="19" t="s">
        <v>54</v>
      </c>
      <c r="B47" s="26" t="s">
        <v>70</v>
      </c>
      <c r="C47" s="27">
        <v>2200</v>
      </c>
      <c r="D47" s="27">
        <v>2200</v>
      </c>
      <c r="E47" s="27"/>
      <c r="F47" s="27"/>
      <c r="G47" s="27"/>
      <c r="H47" s="27"/>
      <c r="I47" s="45"/>
      <c r="J47" s="48"/>
      <c r="K47" s="2"/>
      <c r="L47" s="2"/>
      <c r="M47" s="2"/>
      <c r="N47" s="2"/>
      <c r="O47" s="2"/>
      <c r="P47" s="2"/>
      <c r="Q47" s="2"/>
      <c r="R47" s="2"/>
      <c r="S47" s="2"/>
      <c r="T47" s="2"/>
      <c r="U47" s="2"/>
      <c r="V47" s="2"/>
      <c r="W47" s="2"/>
      <c r="X47" s="2"/>
      <c r="Y47" s="2"/>
      <c r="Z47" s="2"/>
    </row>
    <row r="48" spans="1:26" ht="21.75" customHeight="1" x14ac:dyDescent="0.25">
      <c r="A48" s="19" t="s">
        <v>55</v>
      </c>
      <c r="B48" s="26" t="s">
        <v>71</v>
      </c>
      <c r="C48" s="27">
        <v>200</v>
      </c>
      <c r="D48" s="27">
        <v>200</v>
      </c>
      <c r="E48" s="27"/>
      <c r="F48" s="27"/>
      <c r="G48" s="27"/>
      <c r="H48" s="27"/>
      <c r="I48" s="46"/>
      <c r="J48" s="49"/>
      <c r="K48" s="2"/>
      <c r="L48" s="2"/>
      <c r="M48" s="2"/>
      <c r="N48" s="2"/>
      <c r="O48" s="2"/>
      <c r="P48" s="2"/>
      <c r="Q48" s="2"/>
      <c r="R48" s="2"/>
      <c r="S48" s="2"/>
      <c r="T48" s="2"/>
      <c r="U48" s="2"/>
      <c r="V48" s="2"/>
      <c r="W48" s="2"/>
      <c r="X48" s="2"/>
      <c r="Y48" s="2"/>
      <c r="Z48" s="2"/>
    </row>
    <row r="49" spans="1:26" ht="81" customHeight="1" x14ac:dyDescent="0.25">
      <c r="A49" s="19" t="s">
        <v>268</v>
      </c>
      <c r="B49" s="26" t="s">
        <v>161</v>
      </c>
      <c r="C49" s="27">
        <v>1000</v>
      </c>
      <c r="D49" s="27"/>
      <c r="E49" s="27">
        <v>1000</v>
      </c>
      <c r="F49" s="27"/>
      <c r="G49" s="27"/>
      <c r="H49" s="27"/>
      <c r="I49" s="25" t="s">
        <v>2</v>
      </c>
      <c r="J49" s="28" t="s">
        <v>319</v>
      </c>
      <c r="K49" s="2"/>
      <c r="L49" s="2"/>
      <c r="M49" s="2"/>
      <c r="N49" s="2"/>
      <c r="O49" s="2"/>
      <c r="P49" s="2"/>
      <c r="Q49" s="2"/>
      <c r="R49" s="2"/>
      <c r="S49" s="2"/>
      <c r="T49" s="2"/>
      <c r="U49" s="2"/>
      <c r="V49" s="2"/>
      <c r="W49" s="2"/>
      <c r="X49" s="2"/>
      <c r="Y49" s="2"/>
      <c r="Z49" s="2"/>
    </row>
    <row r="50" spans="1:26" ht="39" customHeight="1" x14ac:dyDescent="0.25">
      <c r="A50" s="25" t="s">
        <v>269</v>
      </c>
      <c r="B50" s="26" t="s">
        <v>236</v>
      </c>
      <c r="C50" s="27">
        <v>160.30000000000001</v>
      </c>
      <c r="D50" s="27"/>
      <c r="E50" s="27">
        <v>160.30000000000001</v>
      </c>
      <c r="F50" s="27"/>
      <c r="G50" s="27"/>
      <c r="H50" s="27"/>
      <c r="I50" s="25" t="s">
        <v>320</v>
      </c>
      <c r="J50" s="28" t="s">
        <v>253</v>
      </c>
      <c r="K50" s="2"/>
      <c r="L50" s="2"/>
      <c r="M50" s="2"/>
      <c r="N50" s="2"/>
      <c r="O50" s="2"/>
      <c r="P50" s="2"/>
      <c r="Q50" s="2"/>
      <c r="R50" s="2"/>
      <c r="S50" s="2"/>
      <c r="T50" s="2"/>
      <c r="U50" s="2"/>
      <c r="V50" s="2"/>
      <c r="W50" s="2"/>
      <c r="X50" s="2"/>
      <c r="Y50" s="2"/>
      <c r="Z50" s="2"/>
    </row>
    <row r="51" spans="1:26" ht="40.5" customHeight="1" x14ac:dyDescent="0.25">
      <c r="A51" s="25" t="s">
        <v>282</v>
      </c>
      <c r="B51" s="26" t="s">
        <v>237</v>
      </c>
      <c r="C51" s="27">
        <v>160.30000000000001</v>
      </c>
      <c r="D51" s="27"/>
      <c r="E51" s="27">
        <v>160.30000000000001</v>
      </c>
      <c r="F51" s="27"/>
      <c r="G51" s="27"/>
      <c r="H51" s="27"/>
      <c r="I51" s="25" t="s">
        <v>320</v>
      </c>
      <c r="J51" s="28" t="s">
        <v>253</v>
      </c>
      <c r="K51" s="2"/>
      <c r="L51" s="2"/>
      <c r="M51" s="2"/>
      <c r="N51" s="2"/>
      <c r="O51" s="2"/>
      <c r="P51" s="2"/>
      <c r="Q51" s="2"/>
      <c r="R51" s="2"/>
      <c r="S51" s="2"/>
      <c r="T51" s="2"/>
      <c r="U51" s="2"/>
      <c r="V51" s="2"/>
      <c r="W51" s="2"/>
      <c r="X51" s="2"/>
      <c r="Y51" s="2"/>
      <c r="Z51" s="2"/>
    </row>
    <row r="52" spans="1:26" ht="78.75" customHeight="1" x14ac:dyDescent="0.25">
      <c r="A52" s="25" t="s">
        <v>270</v>
      </c>
      <c r="B52" s="26" t="s">
        <v>11</v>
      </c>
      <c r="C52" s="27" t="s">
        <v>263</v>
      </c>
      <c r="D52" s="27">
        <v>15315.9</v>
      </c>
      <c r="E52" s="27">
        <v>10000</v>
      </c>
      <c r="F52" s="27"/>
      <c r="G52" s="27"/>
      <c r="H52" s="27"/>
      <c r="I52" s="25" t="s">
        <v>5</v>
      </c>
      <c r="J52" s="28" t="s">
        <v>322</v>
      </c>
      <c r="K52" s="2"/>
      <c r="L52" s="2"/>
      <c r="M52" s="2"/>
      <c r="N52" s="2"/>
      <c r="O52" s="2"/>
      <c r="P52" s="2"/>
      <c r="Q52" s="2"/>
      <c r="R52" s="2"/>
      <c r="S52" s="2"/>
      <c r="T52" s="2"/>
      <c r="U52" s="2"/>
      <c r="V52" s="2"/>
      <c r="W52" s="2"/>
      <c r="X52" s="2"/>
      <c r="Y52" s="2"/>
      <c r="Z52" s="2"/>
    </row>
    <row r="53" spans="1:26" ht="57" customHeight="1" x14ac:dyDescent="0.25">
      <c r="A53" s="25" t="s">
        <v>271</v>
      </c>
      <c r="B53" s="26" t="s">
        <v>12</v>
      </c>
      <c r="C53" s="27">
        <v>5000</v>
      </c>
      <c r="D53" s="27"/>
      <c r="E53" s="27"/>
      <c r="F53" s="27">
        <v>5000</v>
      </c>
      <c r="G53" s="27"/>
      <c r="H53" s="27"/>
      <c r="I53" s="25" t="s">
        <v>6</v>
      </c>
      <c r="J53" s="28" t="s">
        <v>264</v>
      </c>
      <c r="K53" s="2"/>
      <c r="L53" s="2"/>
      <c r="M53" s="2"/>
      <c r="N53" s="2"/>
      <c r="O53" s="2"/>
      <c r="P53" s="2"/>
      <c r="Q53" s="2"/>
      <c r="R53" s="2"/>
      <c r="S53" s="2"/>
      <c r="T53" s="2"/>
      <c r="U53" s="2"/>
      <c r="V53" s="2"/>
      <c r="W53" s="2"/>
      <c r="X53" s="2"/>
      <c r="Y53" s="2"/>
      <c r="Z53" s="2"/>
    </row>
    <row r="54" spans="1:26" ht="46.5" customHeight="1" x14ac:dyDescent="0.25">
      <c r="A54" s="25" t="s">
        <v>283</v>
      </c>
      <c r="B54" s="26" t="s">
        <v>13</v>
      </c>
      <c r="C54" s="27">
        <v>10000</v>
      </c>
      <c r="D54" s="27"/>
      <c r="E54" s="27"/>
      <c r="F54" s="27"/>
      <c r="G54" s="27"/>
      <c r="H54" s="27">
        <v>10000</v>
      </c>
      <c r="I54" s="25" t="s">
        <v>6</v>
      </c>
      <c r="J54" s="28" t="s">
        <v>264</v>
      </c>
      <c r="K54" s="2"/>
      <c r="L54" s="2"/>
      <c r="M54" s="2"/>
      <c r="N54" s="2"/>
      <c r="O54" s="2"/>
      <c r="P54" s="2"/>
      <c r="Q54" s="2"/>
      <c r="R54" s="2"/>
      <c r="S54" s="2"/>
      <c r="T54" s="2"/>
      <c r="U54" s="2"/>
      <c r="V54" s="2"/>
      <c r="W54" s="2"/>
      <c r="X54" s="2"/>
      <c r="Y54" s="2"/>
      <c r="Z54" s="2"/>
    </row>
    <row r="55" spans="1:26" ht="54" customHeight="1" x14ac:dyDescent="0.25">
      <c r="A55" s="25" t="s">
        <v>272</v>
      </c>
      <c r="B55" s="26" t="s">
        <v>225</v>
      </c>
      <c r="C55" s="27">
        <v>20000</v>
      </c>
      <c r="D55" s="27"/>
      <c r="E55" s="27"/>
      <c r="F55" s="27"/>
      <c r="G55" s="27"/>
      <c r="H55" s="27">
        <v>20000</v>
      </c>
      <c r="I55" s="25" t="s">
        <v>6</v>
      </c>
      <c r="J55" s="28" t="s">
        <v>264</v>
      </c>
      <c r="K55" s="2"/>
      <c r="L55" s="2"/>
      <c r="M55" s="2"/>
      <c r="N55" s="2"/>
      <c r="O55" s="2"/>
      <c r="P55" s="2"/>
      <c r="Q55" s="2"/>
      <c r="R55" s="2"/>
      <c r="S55" s="2"/>
      <c r="T55" s="2"/>
      <c r="U55" s="2"/>
      <c r="V55" s="2"/>
      <c r="W55" s="2"/>
      <c r="X55" s="2"/>
      <c r="Y55" s="2"/>
      <c r="Z55" s="2"/>
    </row>
    <row r="56" spans="1:26" ht="54.75" customHeight="1" x14ac:dyDescent="0.25">
      <c r="A56" s="25" t="s">
        <v>274</v>
      </c>
      <c r="B56" s="26" t="s">
        <v>368</v>
      </c>
      <c r="C56" s="27">
        <v>4000</v>
      </c>
      <c r="D56" s="27"/>
      <c r="E56" s="27">
        <v>2000</v>
      </c>
      <c r="F56" s="27">
        <v>2000</v>
      </c>
      <c r="G56" s="27"/>
      <c r="H56" s="27"/>
      <c r="I56" s="25" t="s">
        <v>7</v>
      </c>
      <c r="J56" s="28" t="s">
        <v>253</v>
      </c>
      <c r="K56" s="2"/>
      <c r="L56" s="2"/>
      <c r="M56" s="2"/>
      <c r="N56" s="2"/>
      <c r="O56" s="2"/>
      <c r="P56" s="2"/>
      <c r="Q56" s="2"/>
      <c r="R56" s="2"/>
      <c r="S56" s="2"/>
      <c r="T56" s="2"/>
      <c r="U56" s="2"/>
      <c r="V56" s="2"/>
      <c r="W56" s="2"/>
      <c r="X56" s="2"/>
      <c r="Y56" s="2"/>
      <c r="Z56" s="2"/>
    </row>
    <row r="57" spans="1:26" ht="101.25" customHeight="1" x14ac:dyDescent="0.25">
      <c r="A57" s="25" t="s">
        <v>284</v>
      </c>
      <c r="B57" s="26" t="s">
        <v>340</v>
      </c>
      <c r="C57" s="27">
        <f t="shared" ref="C57:H57" si="0">C58+C59+C60+C61+C62</f>
        <v>64560</v>
      </c>
      <c r="D57" s="27">
        <f t="shared" si="0"/>
        <v>0</v>
      </c>
      <c r="E57" s="27">
        <f>E58+E59+E60+E62</f>
        <v>12266.4</v>
      </c>
      <c r="F57" s="27">
        <f>F58+F59+F60+F62</f>
        <v>9425.7999999999993</v>
      </c>
      <c r="G57" s="27">
        <f>G58+G59+G60+G61</f>
        <v>9038.4</v>
      </c>
      <c r="H57" s="27">
        <f t="shared" si="0"/>
        <v>33829.4</v>
      </c>
      <c r="I57" s="25" t="s">
        <v>8</v>
      </c>
      <c r="J57" s="28" t="s">
        <v>16</v>
      </c>
      <c r="K57" s="2"/>
      <c r="L57" s="2"/>
      <c r="M57" s="2"/>
      <c r="N57" s="2"/>
      <c r="O57" s="2"/>
      <c r="P57" s="2"/>
      <c r="Q57" s="2"/>
      <c r="R57" s="2"/>
      <c r="S57" s="2"/>
      <c r="T57" s="2"/>
      <c r="U57" s="2"/>
      <c r="V57" s="2"/>
      <c r="W57" s="2"/>
      <c r="X57" s="2"/>
      <c r="Y57" s="2"/>
      <c r="Z57" s="2"/>
    </row>
    <row r="58" spans="1:26" ht="48" customHeight="1" x14ac:dyDescent="0.25">
      <c r="A58" s="19" t="s">
        <v>56</v>
      </c>
      <c r="B58" s="26" t="s">
        <v>26</v>
      </c>
      <c r="C58" s="27">
        <v>9684</v>
      </c>
      <c r="D58" s="27"/>
      <c r="E58" s="27">
        <v>9684</v>
      </c>
      <c r="F58" s="16"/>
      <c r="G58" s="27"/>
      <c r="H58" s="16"/>
      <c r="I58" s="25" t="s">
        <v>8</v>
      </c>
      <c r="J58" s="28" t="s">
        <v>257</v>
      </c>
      <c r="K58" s="2"/>
      <c r="L58" s="2"/>
      <c r="M58" s="2"/>
      <c r="N58" s="2"/>
      <c r="O58" s="2"/>
      <c r="P58" s="2"/>
      <c r="Q58" s="2"/>
      <c r="R58" s="2"/>
      <c r="S58" s="2"/>
      <c r="T58" s="2"/>
      <c r="U58" s="2"/>
      <c r="V58" s="2"/>
      <c r="W58" s="2"/>
      <c r="X58" s="2"/>
      <c r="Y58" s="2"/>
      <c r="Z58" s="2"/>
    </row>
    <row r="59" spans="1:26" ht="45.75" customHeight="1" x14ac:dyDescent="0.25">
      <c r="A59" s="19" t="s">
        <v>57</v>
      </c>
      <c r="B59" s="26" t="s">
        <v>397</v>
      </c>
      <c r="C59" s="27">
        <v>9425.7999999999993</v>
      </c>
      <c r="D59" s="27"/>
      <c r="E59" s="27"/>
      <c r="F59" s="27">
        <v>9425.7999999999993</v>
      </c>
      <c r="G59" s="16"/>
      <c r="H59" s="5"/>
      <c r="I59" s="25" t="s">
        <v>8</v>
      </c>
      <c r="J59" s="28" t="s">
        <v>257</v>
      </c>
      <c r="K59" s="2"/>
      <c r="L59" s="2"/>
      <c r="M59" s="2"/>
      <c r="N59" s="2"/>
      <c r="O59" s="2"/>
      <c r="P59" s="2"/>
      <c r="Q59" s="2"/>
      <c r="R59" s="2"/>
      <c r="S59" s="2"/>
      <c r="T59" s="2"/>
      <c r="U59" s="2"/>
      <c r="V59" s="2"/>
      <c r="W59" s="2"/>
      <c r="X59" s="2"/>
      <c r="Y59" s="2"/>
      <c r="Z59" s="2"/>
    </row>
    <row r="60" spans="1:26" ht="46.5" customHeight="1" x14ac:dyDescent="0.25">
      <c r="A60" s="19" t="s">
        <v>58</v>
      </c>
      <c r="B60" s="26" t="s">
        <v>14</v>
      </c>
      <c r="C60" s="27">
        <v>2582.4</v>
      </c>
      <c r="D60" s="27"/>
      <c r="E60" s="27">
        <v>2582.4</v>
      </c>
      <c r="F60" s="16"/>
      <c r="G60" s="27"/>
      <c r="H60" s="27"/>
      <c r="I60" s="25" t="s">
        <v>8</v>
      </c>
      <c r="J60" s="28" t="s">
        <v>257</v>
      </c>
      <c r="K60" s="2"/>
      <c r="L60" s="2"/>
      <c r="M60" s="2"/>
      <c r="N60" s="2"/>
      <c r="O60" s="2"/>
      <c r="P60" s="2"/>
      <c r="Q60" s="2"/>
      <c r="R60" s="2"/>
      <c r="S60" s="2"/>
      <c r="T60" s="2"/>
      <c r="U60" s="2"/>
      <c r="V60" s="2"/>
      <c r="W60" s="2"/>
      <c r="X60" s="2"/>
      <c r="Y60" s="2"/>
      <c r="Z60" s="2"/>
    </row>
    <row r="61" spans="1:26" ht="55.5" customHeight="1" x14ac:dyDescent="0.25">
      <c r="A61" s="19" t="s">
        <v>59</v>
      </c>
      <c r="B61" s="26" t="s">
        <v>398</v>
      </c>
      <c r="C61" s="27">
        <v>9038.4</v>
      </c>
      <c r="D61" s="27"/>
      <c r="E61" s="27"/>
      <c r="F61" s="27"/>
      <c r="G61" s="27">
        <v>9038.4</v>
      </c>
      <c r="H61" s="27"/>
      <c r="I61" s="25" t="s">
        <v>8</v>
      </c>
      <c r="J61" s="28" t="s">
        <v>257</v>
      </c>
      <c r="K61" s="2"/>
      <c r="L61" s="2"/>
      <c r="M61" s="2"/>
      <c r="N61" s="2"/>
      <c r="O61" s="2"/>
      <c r="P61" s="2"/>
      <c r="Q61" s="2"/>
      <c r="R61" s="2"/>
      <c r="S61" s="2"/>
      <c r="T61" s="2"/>
      <c r="U61" s="2"/>
      <c r="V61" s="2"/>
      <c r="W61" s="2"/>
      <c r="X61" s="2"/>
      <c r="Y61" s="2"/>
      <c r="Z61" s="2"/>
    </row>
    <row r="62" spans="1:26" ht="53.25" customHeight="1" x14ac:dyDescent="0.25">
      <c r="A62" s="19" t="s">
        <v>60</v>
      </c>
      <c r="B62" s="26" t="s">
        <v>399</v>
      </c>
      <c r="C62" s="27">
        <v>33829.4</v>
      </c>
      <c r="D62" s="27"/>
      <c r="E62" s="27"/>
      <c r="F62" s="27"/>
      <c r="G62" s="27"/>
      <c r="H62" s="27">
        <v>33829.4</v>
      </c>
      <c r="I62" s="25" t="s">
        <v>8</v>
      </c>
      <c r="J62" s="28" t="s">
        <v>257</v>
      </c>
      <c r="K62" s="2"/>
      <c r="L62" s="2"/>
      <c r="M62" s="2"/>
      <c r="N62" s="2"/>
      <c r="O62" s="2"/>
      <c r="P62" s="2"/>
      <c r="Q62" s="2"/>
      <c r="R62" s="2"/>
      <c r="S62" s="2"/>
      <c r="T62" s="2"/>
      <c r="U62" s="2"/>
      <c r="V62" s="2"/>
      <c r="W62" s="2"/>
      <c r="X62" s="2"/>
      <c r="Y62" s="2"/>
      <c r="Z62" s="2"/>
    </row>
    <row r="63" spans="1:26" ht="52.5" customHeight="1" x14ac:dyDescent="0.25">
      <c r="A63" s="25" t="s">
        <v>275</v>
      </c>
      <c r="B63" s="26" t="s">
        <v>27</v>
      </c>
      <c r="C63" s="27">
        <f>D63+E63+F63+G63+H63</f>
        <v>50000</v>
      </c>
      <c r="D63" s="27">
        <v>10000</v>
      </c>
      <c r="E63" s="27">
        <v>10000</v>
      </c>
      <c r="F63" s="27">
        <v>10000</v>
      </c>
      <c r="G63" s="27">
        <v>10000</v>
      </c>
      <c r="H63" s="27">
        <v>10000</v>
      </c>
      <c r="I63" s="25" t="s">
        <v>325</v>
      </c>
      <c r="J63" s="28" t="s">
        <v>350</v>
      </c>
      <c r="K63" s="2"/>
      <c r="L63" s="2"/>
      <c r="M63" s="2"/>
      <c r="N63" s="2"/>
      <c r="O63" s="2"/>
      <c r="P63" s="2"/>
      <c r="Q63" s="2"/>
      <c r="R63" s="2"/>
      <c r="S63" s="2"/>
      <c r="T63" s="2"/>
      <c r="U63" s="2"/>
      <c r="V63" s="2"/>
      <c r="W63" s="2"/>
      <c r="X63" s="2"/>
      <c r="Y63" s="2"/>
      <c r="Z63" s="2"/>
    </row>
    <row r="64" spans="1:26" ht="19.5" customHeight="1" x14ac:dyDescent="0.25">
      <c r="A64" s="25"/>
      <c r="B64" s="26" t="s">
        <v>277</v>
      </c>
      <c r="C64" s="34">
        <f>D64+E64+F64+G64+H64</f>
        <v>382046.5</v>
      </c>
      <c r="D64" s="27">
        <f>D7+D14+D20+D23+D26+D29+D33+D36+D41+D49+D50+D51+D52+D53+D54+D55+D56+D57+D63</f>
        <v>73715.899999999994</v>
      </c>
      <c r="E64" s="27">
        <f>E7+E14+E20+E23+E26+E29+E33+E36+E41+E49+E50+E51+E52+E53+E54+E55+E56+E57+E63</f>
        <v>93037</v>
      </c>
      <c r="F64" s="27">
        <f>F7+F14+F20+F23+F26+F29+F33+F36+F41+F49+F50+F51+F52+F53+F54+F55+F56+F57+F63</f>
        <v>58425.8</v>
      </c>
      <c r="G64" s="27">
        <f>G7+G14+G20+G23+G26+G29+G33+G36+G41+G49+G50+G51+G52+G53+G54+G55+G56+G57+G63</f>
        <v>51038.400000000001</v>
      </c>
      <c r="H64" s="27">
        <f>H7+H14+H20+H23+H26+H29+H33+H36+H41+H49+H50+H51+H52+H53+H54+H55+H56+H57+H63</f>
        <v>105829.4</v>
      </c>
      <c r="I64" s="25"/>
      <c r="J64" s="28"/>
      <c r="K64" s="2"/>
      <c r="L64" s="2"/>
      <c r="M64" s="2"/>
      <c r="N64" s="2"/>
      <c r="O64" s="2"/>
      <c r="P64" s="2"/>
      <c r="Q64" s="2"/>
      <c r="R64" s="2"/>
      <c r="S64" s="2"/>
      <c r="T64" s="2"/>
      <c r="U64" s="2"/>
      <c r="V64" s="2"/>
      <c r="W64" s="2"/>
      <c r="X64" s="2"/>
      <c r="Y64" s="2"/>
      <c r="Z64" s="2"/>
    </row>
    <row r="65" spans="1:26" ht="36.75" customHeight="1" x14ac:dyDescent="0.25">
      <c r="A65" s="43" t="s">
        <v>278</v>
      </c>
      <c r="B65" s="43"/>
      <c r="C65" s="43"/>
      <c r="D65" s="43"/>
      <c r="E65" s="43"/>
      <c r="F65" s="43"/>
      <c r="G65" s="43"/>
      <c r="H65" s="43"/>
      <c r="I65" s="43"/>
      <c r="J65" s="43"/>
      <c r="K65" s="2"/>
      <c r="L65" s="2"/>
      <c r="M65" s="2"/>
      <c r="N65" s="2"/>
      <c r="O65" s="2"/>
      <c r="P65" s="2"/>
      <c r="Q65" s="2"/>
      <c r="R65" s="2"/>
      <c r="S65" s="2"/>
      <c r="T65" s="2"/>
      <c r="U65" s="2"/>
      <c r="V65" s="2"/>
      <c r="W65" s="2"/>
      <c r="X65" s="2"/>
      <c r="Y65" s="2"/>
      <c r="Z65" s="2"/>
    </row>
    <row r="66" spans="1:26" ht="133.15" customHeight="1" x14ac:dyDescent="0.25">
      <c r="A66" s="25">
        <v>1</v>
      </c>
      <c r="B66" s="17" t="s">
        <v>178</v>
      </c>
      <c r="C66" s="27">
        <v>180000</v>
      </c>
      <c r="D66" s="27">
        <v>10000</v>
      </c>
      <c r="E66" s="27">
        <v>170000</v>
      </c>
      <c r="F66" s="27"/>
      <c r="G66" s="27"/>
      <c r="H66" s="27"/>
      <c r="I66" s="25" t="s">
        <v>175</v>
      </c>
      <c r="J66" s="28" t="s">
        <v>369</v>
      </c>
      <c r="K66" s="2"/>
      <c r="L66" s="2"/>
      <c r="M66" s="2"/>
      <c r="N66" s="2"/>
      <c r="O66" s="2"/>
      <c r="P66" s="2"/>
      <c r="Q66" s="2"/>
      <c r="R66" s="2"/>
      <c r="S66" s="2"/>
      <c r="T66" s="2"/>
      <c r="U66" s="2"/>
      <c r="V66" s="2"/>
      <c r="W66" s="2"/>
      <c r="X66" s="2"/>
      <c r="Y66" s="2"/>
      <c r="Z66" s="2"/>
    </row>
    <row r="67" spans="1:26" ht="79.900000000000006" customHeight="1" x14ac:dyDescent="0.25">
      <c r="A67" s="25" t="s">
        <v>370</v>
      </c>
      <c r="B67" s="26" t="s">
        <v>177</v>
      </c>
      <c r="C67" s="27">
        <f>D67+E67+F67+G67+H67</f>
        <v>1400</v>
      </c>
      <c r="D67" s="27">
        <v>0</v>
      </c>
      <c r="E67" s="27">
        <v>0</v>
      </c>
      <c r="F67" s="27">
        <v>0</v>
      </c>
      <c r="G67" s="27">
        <v>1400</v>
      </c>
      <c r="H67" s="27">
        <v>0</v>
      </c>
      <c r="I67" s="25" t="s">
        <v>235</v>
      </c>
      <c r="J67" s="28" t="s">
        <v>254</v>
      </c>
      <c r="K67" s="2"/>
      <c r="L67" s="2"/>
      <c r="M67" s="2"/>
      <c r="N67" s="2"/>
      <c r="O67" s="2"/>
      <c r="P67" s="2"/>
      <c r="Q67" s="2"/>
      <c r="R67" s="2"/>
      <c r="S67" s="2"/>
      <c r="T67" s="2"/>
      <c r="U67" s="2"/>
      <c r="V67" s="2"/>
      <c r="W67" s="2"/>
      <c r="X67" s="2"/>
      <c r="Y67" s="2"/>
      <c r="Z67" s="2"/>
    </row>
    <row r="68" spans="1:26" ht="143.25" customHeight="1" x14ac:dyDescent="0.25">
      <c r="A68" s="25" t="s">
        <v>256</v>
      </c>
      <c r="B68" s="26" t="s">
        <v>176</v>
      </c>
      <c r="C68" s="27">
        <f>D68+E68+F68+G68+H68</f>
        <v>500</v>
      </c>
      <c r="D68" s="27">
        <v>100</v>
      </c>
      <c r="E68" s="27">
        <v>100</v>
      </c>
      <c r="F68" s="27">
        <v>100</v>
      </c>
      <c r="G68" s="27">
        <v>100</v>
      </c>
      <c r="H68" s="27">
        <v>100</v>
      </c>
      <c r="I68" s="25" t="s">
        <v>235</v>
      </c>
      <c r="J68" s="28" t="s">
        <v>254</v>
      </c>
      <c r="K68" s="2"/>
      <c r="L68" s="2"/>
      <c r="M68" s="2"/>
      <c r="N68" s="2"/>
      <c r="O68" s="2"/>
      <c r="P68" s="2"/>
      <c r="Q68" s="2"/>
      <c r="R68" s="2"/>
      <c r="S68" s="2"/>
      <c r="T68" s="2"/>
      <c r="U68" s="2"/>
      <c r="V68" s="2"/>
      <c r="W68" s="2"/>
      <c r="X68" s="2"/>
      <c r="Y68" s="2"/>
      <c r="Z68" s="2"/>
    </row>
    <row r="69" spans="1:26" ht="33.6" customHeight="1" x14ac:dyDescent="0.25">
      <c r="A69" s="25"/>
      <c r="B69" s="26" t="s">
        <v>277</v>
      </c>
      <c r="C69" s="27">
        <f t="shared" ref="C69:H69" si="1">C66+C67+C68</f>
        <v>181900</v>
      </c>
      <c r="D69" s="27">
        <f t="shared" si="1"/>
        <v>10100</v>
      </c>
      <c r="E69" s="27">
        <f t="shared" si="1"/>
        <v>170100</v>
      </c>
      <c r="F69" s="27">
        <f t="shared" si="1"/>
        <v>100</v>
      </c>
      <c r="G69" s="27">
        <f t="shared" si="1"/>
        <v>1500</v>
      </c>
      <c r="H69" s="27">
        <f t="shared" si="1"/>
        <v>100</v>
      </c>
      <c r="I69" s="25"/>
      <c r="J69" s="28"/>
      <c r="K69" s="2"/>
      <c r="L69" s="2"/>
      <c r="M69" s="2"/>
      <c r="N69" s="2"/>
      <c r="O69" s="2"/>
      <c r="P69" s="2"/>
      <c r="Q69" s="2"/>
      <c r="R69" s="2"/>
      <c r="S69" s="2"/>
      <c r="T69" s="2"/>
      <c r="U69" s="2"/>
      <c r="V69" s="2"/>
      <c r="W69" s="2"/>
      <c r="X69" s="2"/>
      <c r="Y69" s="2"/>
      <c r="Z69" s="2"/>
    </row>
    <row r="70" spans="1:26" ht="45.6" customHeight="1" x14ac:dyDescent="0.25">
      <c r="A70" s="8"/>
      <c r="B70" s="31"/>
      <c r="C70" s="32"/>
      <c r="D70" s="32"/>
      <c r="E70" s="32"/>
      <c r="F70" s="32"/>
      <c r="G70" s="32"/>
      <c r="H70" s="32"/>
      <c r="I70" s="8"/>
      <c r="J70" s="14"/>
      <c r="K70" s="2"/>
      <c r="L70" s="2"/>
      <c r="M70" s="2"/>
      <c r="N70" s="2"/>
      <c r="O70" s="2"/>
      <c r="P70" s="2"/>
      <c r="Q70" s="2"/>
      <c r="R70" s="2"/>
      <c r="S70" s="2"/>
      <c r="T70" s="2"/>
      <c r="U70" s="2"/>
      <c r="V70" s="2"/>
      <c r="W70" s="2"/>
      <c r="X70" s="2"/>
      <c r="Y70" s="2"/>
      <c r="Z70" s="2"/>
    </row>
    <row r="71" spans="1:26" ht="34.15" customHeight="1" x14ac:dyDescent="0.25">
      <c r="A71" s="43" t="s">
        <v>280</v>
      </c>
      <c r="B71" s="43"/>
      <c r="C71" s="43"/>
      <c r="D71" s="43"/>
      <c r="E71" s="43"/>
      <c r="F71" s="43"/>
      <c r="G71" s="43"/>
      <c r="H71" s="43"/>
      <c r="I71" s="43"/>
      <c r="J71" s="43"/>
      <c r="K71" s="2"/>
      <c r="L71" s="2"/>
      <c r="M71" s="2"/>
      <c r="N71" s="2"/>
      <c r="O71" s="2"/>
      <c r="P71" s="2"/>
      <c r="Q71" s="2"/>
      <c r="R71" s="2"/>
      <c r="S71" s="2"/>
      <c r="T71" s="2"/>
      <c r="U71" s="2"/>
      <c r="V71" s="2"/>
      <c r="W71" s="2"/>
      <c r="X71" s="2"/>
      <c r="Y71" s="2"/>
      <c r="Z71" s="2"/>
    </row>
    <row r="72" spans="1:26" ht="93.75" customHeight="1" x14ac:dyDescent="0.25">
      <c r="A72" s="25" t="s">
        <v>252</v>
      </c>
      <c r="B72" s="26" t="s">
        <v>228</v>
      </c>
      <c r="C72" s="27">
        <v>8000</v>
      </c>
      <c r="D72" s="27">
        <v>8000</v>
      </c>
      <c r="E72" s="27"/>
      <c r="F72" s="27"/>
      <c r="G72" s="27"/>
      <c r="H72" s="27"/>
      <c r="I72" s="25" t="s">
        <v>238</v>
      </c>
      <c r="J72" s="28" t="s">
        <v>17</v>
      </c>
      <c r="K72" s="2"/>
      <c r="L72" s="2"/>
      <c r="M72" s="2"/>
      <c r="N72" s="2"/>
      <c r="O72" s="2"/>
      <c r="P72" s="2"/>
      <c r="Q72" s="2"/>
      <c r="R72" s="2"/>
      <c r="S72" s="2"/>
      <c r="T72" s="2"/>
      <c r="U72" s="2"/>
      <c r="V72" s="2"/>
      <c r="W72" s="2"/>
      <c r="X72" s="2"/>
      <c r="Y72" s="2"/>
      <c r="Z72" s="2"/>
    </row>
    <row r="73" spans="1:26" ht="84.75" customHeight="1" x14ac:dyDescent="0.25">
      <c r="A73" s="25" t="s">
        <v>255</v>
      </c>
      <c r="B73" s="26" t="s">
        <v>229</v>
      </c>
      <c r="C73" s="27">
        <v>8000</v>
      </c>
      <c r="D73" s="27"/>
      <c r="E73" s="27">
        <v>8000</v>
      </c>
      <c r="F73" s="27"/>
      <c r="G73" s="27"/>
      <c r="H73" s="27"/>
      <c r="I73" s="25" t="s">
        <v>238</v>
      </c>
      <c r="J73" s="28" t="s">
        <v>240</v>
      </c>
      <c r="K73" s="2"/>
      <c r="L73" s="2"/>
      <c r="M73" s="2"/>
      <c r="N73" s="2"/>
      <c r="O73" s="2"/>
      <c r="P73" s="2"/>
      <c r="Q73" s="2"/>
      <c r="R73" s="2"/>
      <c r="S73" s="2"/>
      <c r="T73" s="2"/>
      <c r="U73" s="2"/>
      <c r="V73" s="2"/>
      <c r="W73" s="2"/>
      <c r="X73" s="2"/>
      <c r="Y73" s="2"/>
      <c r="Z73" s="2"/>
    </row>
    <row r="74" spans="1:26" ht="94.9" customHeight="1" x14ac:dyDescent="0.25">
      <c r="A74" s="25" t="s">
        <v>256</v>
      </c>
      <c r="B74" s="26" t="s">
        <v>372</v>
      </c>
      <c r="C74" s="27">
        <v>68986.453999999998</v>
      </c>
      <c r="D74" s="27"/>
      <c r="E74" s="27">
        <v>25000</v>
      </c>
      <c r="F74" s="27">
        <v>43986.5</v>
      </c>
      <c r="G74" s="27"/>
      <c r="H74" s="27"/>
      <c r="I74" s="25" t="s">
        <v>325</v>
      </c>
      <c r="J74" s="28" t="s">
        <v>18</v>
      </c>
      <c r="K74" s="2"/>
      <c r="L74" s="2"/>
      <c r="M74" s="2"/>
      <c r="N74" s="2"/>
      <c r="O74" s="2"/>
      <c r="P74" s="2"/>
      <c r="Q74" s="2"/>
      <c r="R74" s="2"/>
      <c r="S74" s="2"/>
      <c r="T74" s="2"/>
      <c r="U74" s="2"/>
      <c r="V74" s="2"/>
      <c r="W74" s="2"/>
      <c r="X74" s="2"/>
      <c r="Y74" s="2"/>
      <c r="Z74" s="2"/>
    </row>
    <row r="75" spans="1:26" ht="102.75" customHeight="1" x14ac:dyDescent="0.25">
      <c r="A75" s="25" t="s">
        <v>258</v>
      </c>
      <c r="B75" s="26" t="s">
        <v>371</v>
      </c>
      <c r="C75" s="27">
        <v>16000</v>
      </c>
      <c r="D75" s="27"/>
      <c r="E75" s="27">
        <v>16000</v>
      </c>
      <c r="F75" s="27"/>
      <c r="G75" s="27"/>
      <c r="H75" s="27"/>
      <c r="I75" s="25" t="s">
        <v>342</v>
      </c>
      <c r="J75" s="28" t="s">
        <v>241</v>
      </c>
      <c r="K75" s="2"/>
      <c r="L75" s="2"/>
      <c r="M75" s="2"/>
      <c r="N75" s="2"/>
      <c r="O75" s="2"/>
      <c r="P75" s="2"/>
      <c r="Q75" s="2"/>
      <c r="R75" s="2"/>
      <c r="S75" s="2"/>
      <c r="T75" s="2"/>
      <c r="U75" s="2"/>
      <c r="V75" s="2"/>
      <c r="W75" s="2"/>
      <c r="X75" s="2"/>
      <c r="Y75" s="2"/>
      <c r="Z75" s="2"/>
    </row>
    <row r="76" spans="1:26" ht="83.25" customHeight="1" x14ac:dyDescent="0.25">
      <c r="A76" s="25" t="s">
        <v>259</v>
      </c>
      <c r="B76" s="26" t="s">
        <v>373</v>
      </c>
      <c r="C76" s="27">
        <v>23000</v>
      </c>
      <c r="D76" s="27">
        <v>7000</v>
      </c>
      <c r="E76" s="27">
        <v>7000</v>
      </c>
      <c r="F76" s="27">
        <v>7000</v>
      </c>
      <c r="G76" s="27">
        <v>2000</v>
      </c>
      <c r="H76" s="27"/>
      <c r="I76" s="25" t="s">
        <v>238</v>
      </c>
      <c r="J76" s="28" t="s">
        <v>19</v>
      </c>
      <c r="K76" s="2"/>
      <c r="L76" s="2"/>
      <c r="M76" s="2"/>
      <c r="N76" s="2"/>
      <c r="O76" s="2"/>
      <c r="P76" s="2"/>
      <c r="Q76" s="2"/>
      <c r="R76" s="2"/>
      <c r="S76" s="2"/>
      <c r="T76" s="2"/>
      <c r="U76" s="2"/>
      <c r="V76" s="2"/>
      <c r="W76" s="2"/>
      <c r="X76" s="2"/>
      <c r="Y76" s="2"/>
      <c r="Z76" s="2"/>
    </row>
    <row r="77" spans="1:26" ht="30.75" customHeight="1" x14ac:dyDescent="0.25">
      <c r="A77" s="19" t="s">
        <v>123</v>
      </c>
      <c r="B77" s="26" t="s">
        <v>374</v>
      </c>
      <c r="C77" s="27">
        <v>8000</v>
      </c>
      <c r="D77" s="27">
        <v>2000</v>
      </c>
      <c r="E77" s="27">
        <v>2000</v>
      </c>
      <c r="F77" s="27">
        <v>2000</v>
      </c>
      <c r="G77" s="27">
        <v>2000</v>
      </c>
      <c r="H77" s="27"/>
      <c r="I77" s="25"/>
      <c r="J77" s="41" t="s">
        <v>375</v>
      </c>
      <c r="K77" s="2"/>
      <c r="L77" s="2"/>
      <c r="M77" s="2"/>
      <c r="N77" s="2"/>
      <c r="O77" s="2"/>
      <c r="P77" s="2"/>
      <c r="Q77" s="2"/>
      <c r="R77" s="2"/>
      <c r="S77" s="2"/>
      <c r="T77" s="2"/>
      <c r="U77" s="2"/>
      <c r="V77" s="2"/>
      <c r="W77" s="2"/>
      <c r="X77" s="2"/>
      <c r="Y77" s="2"/>
      <c r="Z77" s="2"/>
    </row>
    <row r="78" spans="1:26" ht="26.25" customHeight="1" x14ac:dyDescent="0.25">
      <c r="A78" s="19" t="s">
        <v>61</v>
      </c>
      <c r="B78" s="26" t="s">
        <v>3</v>
      </c>
      <c r="C78" s="27">
        <v>15000</v>
      </c>
      <c r="D78" s="27">
        <v>5000</v>
      </c>
      <c r="E78" s="27">
        <v>5000</v>
      </c>
      <c r="F78" s="27">
        <v>5000</v>
      </c>
      <c r="G78" s="27"/>
      <c r="H78" s="27"/>
      <c r="I78" s="25"/>
      <c r="J78" s="42"/>
      <c r="K78" s="2"/>
      <c r="L78" s="2"/>
      <c r="M78" s="2"/>
      <c r="N78" s="2"/>
      <c r="O78" s="2"/>
      <c r="P78" s="2"/>
      <c r="Q78" s="2"/>
      <c r="R78" s="2"/>
      <c r="S78" s="2"/>
      <c r="T78" s="2"/>
      <c r="U78" s="2"/>
      <c r="V78" s="2"/>
      <c r="W78" s="2"/>
      <c r="X78" s="2"/>
      <c r="Y78" s="2"/>
      <c r="Z78" s="2"/>
    </row>
    <row r="79" spans="1:26" ht="62.25" customHeight="1" x14ac:dyDescent="0.25">
      <c r="A79" s="25" t="s">
        <v>260</v>
      </c>
      <c r="B79" s="20" t="s">
        <v>133</v>
      </c>
      <c r="C79" s="27">
        <v>3000</v>
      </c>
      <c r="D79" s="27"/>
      <c r="E79" s="27">
        <v>3000</v>
      </c>
      <c r="F79" s="27"/>
      <c r="G79" s="27"/>
      <c r="H79" s="27"/>
      <c r="I79" s="25"/>
      <c r="J79" s="28"/>
      <c r="K79" s="2"/>
      <c r="L79" s="2"/>
      <c r="M79" s="2"/>
      <c r="N79" s="2"/>
      <c r="O79" s="2"/>
      <c r="P79" s="2"/>
      <c r="Q79" s="2"/>
      <c r="R79" s="2"/>
      <c r="S79" s="2"/>
      <c r="T79" s="2"/>
      <c r="U79" s="2"/>
      <c r="V79" s="2"/>
      <c r="W79" s="2"/>
      <c r="X79" s="2"/>
      <c r="Y79" s="2"/>
      <c r="Z79" s="2"/>
    </row>
    <row r="80" spans="1:26" ht="66" customHeight="1" x14ac:dyDescent="0.25">
      <c r="A80" s="25" t="s">
        <v>261</v>
      </c>
      <c r="B80" s="26" t="s">
        <v>143</v>
      </c>
      <c r="C80" s="27">
        <v>10000</v>
      </c>
      <c r="D80" s="27"/>
      <c r="E80" s="27"/>
      <c r="F80" s="27"/>
      <c r="G80" s="27">
        <v>10000</v>
      </c>
      <c r="H80" s="27"/>
      <c r="I80" s="25" t="s">
        <v>325</v>
      </c>
      <c r="J80" s="28" t="s">
        <v>326</v>
      </c>
      <c r="K80" s="2"/>
      <c r="L80" s="2"/>
      <c r="M80" s="2"/>
      <c r="N80" s="2"/>
      <c r="O80" s="2"/>
      <c r="P80" s="2"/>
      <c r="Q80" s="2"/>
      <c r="R80" s="2"/>
      <c r="S80" s="2"/>
      <c r="T80" s="2"/>
      <c r="U80" s="2"/>
      <c r="V80" s="2"/>
      <c r="W80" s="2"/>
      <c r="X80" s="2"/>
      <c r="Y80" s="2"/>
      <c r="Z80" s="2"/>
    </row>
    <row r="81" spans="1:26" ht="95.25" customHeight="1" x14ac:dyDescent="0.25">
      <c r="A81" s="25" t="s">
        <v>262</v>
      </c>
      <c r="B81" s="26" t="s">
        <v>376</v>
      </c>
      <c r="C81" s="27">
        <v>5000</v>
      </c>
      <c r="D81" s="27"/>
      <c r="E81" s="27"/>
      <c r="F81" s="27"/>
      <c r="G81" s="27"/>
      <c r="H81" s="27">
        <v>5000</v>
      </c>
      <c r="I81" s="25" t="s">
        <v>325</v>
      </c>
      <c r="J81" s="28" t="s">
        <v>326</v>
      </c>
      <c r="K81" s="2"/>
      <c r="L81" s="2"/>
      <c r="M81" s="2"/>
      <c r="N81" s="2"/>
      <c r="O81" s="2"/>
      <c r="P81" s="2"/>
      <c r="Q81" s="2"/>
      <c r="R81" s="2"/>
      <c r="S81" s="2"/>
      <c r="T81" s="2"/>
      <c r="U81" s="2"/>
      <c r="V81" s="2"/>
      <c r="W81" s="2"/>
      <c r="X81" s="2"/>
      <c r="Y81" s="2"/>
      <c r="Z81" s="2"/>
    </row>
    <row r="82" spans="1:26" ht="62.25" customHeight="1" x14ac:dyDescent="0.25">
      <c r="A82" s="25" t="s">
        <v>265</v>
      </c>
      <c r="B82" s="26" t="s">
        <v>377</v>
      </c>
      <c r="C82" s="27">
        <v>5500</v>
      </c>
      <c r="D82" s="27"/>
      <c r="E82" s="27">
        <v>5500</v>
      </c>
      <c r="F82" s="27"/>
      <c r="G82" s="27"/>
      <c r="H82" s="27"/>
      <c r="I82" s="25" t="s">
        <v>238</v>
      </c>
      <c r="J82" s="28" t="s">
        <v>242</v>
      </c>
      <c r="K82" s="2"/>
      <c r="L82" s="2"/>
      <c r="M82" s="2"/>
      <c r="N82" s="2"/>
      <c r="O82" s="2"/>
      <c r="P82" s="2"/>
      <c r="Q82" s="2"/>
      <c r="R82" s="2"/>
      <c r="S82" s="2"/>
      <c r="T82" s="2"/>
      <c r="U82" s="2"/>
      <c r="V82" s="2"/>
      <c r="W82" s="2"/>
      <c r="X82" s="2"/>
      <c r="Y82" s="2"/>
      <c r="Z82" s="2"/>
    </row>
    <row r="83" spans="1:26" ht="75" customHeight="1" x14ac:dyDescent="0.25">
      <c r="A83" s="25" t="s">
        <v>268</v>
      </c>
      <c r="B83" s="26" t="s">
        <v>378</v>
      </c>
      <c r="C83" s="27">
        <v>3200</v>
      </c>
      <c r="D83" s="27"/>
      <c r="E83" s="27"/>
      <c r="F83" s="27"/>
      <c r="G83" s="27">
        <v>3200</v>
      </c>
      <c r="H83" s="27"/>
      <c r="I83" s="25" t="s">
        <v>325</v>
      </c>
      <c r="J83" s="28" t="s">
        <v>20</v>
      </c>
      <c r="K83" s="2"/>
      <c r="L83" s="2"/>
      <c r="M83" s="2"/>
      <c r="N83" s="2"/>
      <c r="O83" s="2"/>
      <c r="P83" s="2"/>
      <c r="Q83" s="2"/>
      <c r="R83" s="2"/>
      <c r="S83" s="2"/>
      <c r="T83" s="2"/>
      <c r="U83" s="2"/>
      <c r="V83" s="2"/>
      <c r="W83" s="2"/>
      <c r="X83" s="2"/>
      <c r="Y83" s="2"/>
      <c r="Z83" s="2"/>
    </row>
    <row r="84" spans="1:26" ht="69.75" customHeight="1" x14ac:dyDescent="0.25">
      <c r="A84" s="25" t="s">
        <v>269</v>
      </c>
      <c r="B84" s="26" t="s">
        <v>379</v>
      </c>
      <c r="C84" s="27">
        <v>16000</v>
      </c>
      <c r="D84" s="27"/>
      <c r="E84" s="27"/>
      <c r="F84" s="27"/>
      <c r="G84" s="27">
        <v>16000</v>
      </c>
      <c r="H84" s="27"/>
      <c r="I84" s="25" t="s">
        <v>325</v>
      </c>
      <c r="J84" s="28" t="s">
        <v>20</v>
      </c>
      <c r="K84" s="2"/>
      <c r="L84" s="2"/>
      <c r="M84" s="2"/>
      <c r="N84" s="2"/>
      <c r="O84" s="2"/>
      <c r="P84" s="2"/>
      <c r="Q84" s="2"/>
      <c r="R84" s="2"/>
      <c r="S84" s="2"/>
      <c r="T84" s="2"/>
      <c r="U84" s="2"/>
      <c r="V84" s="2"/>
      <c r="W84" s="2"/>
      <c r="X84" s="2"/>
      <c r="Y84" s="2"/>
      <c r="Z84" s="2"/>
    </row>
    <row r="85" spans="1:26" ht="66.75" customHeight="1" x14ac:dyDescent="0.25">
      <c r="A85" s="25" t="s">
        <v>282</v>
      </c>
      <c r="B85" s="26" t="s">
        <v>196</v>
      </c>
      <c r="C85" s="27">
        <v>1365.4</v>
      </c>
      <c r="D85" s="27">
        <v>1365.4</v>
      </c>
      <c r="E85" s="27"/>
      <c r="F85" s="27"/>
      <c r="G85" s="27"/>
      <c r="H85" s="27"/>
      <c r="I85" s="25" t="s">
        <v>325</v>
      </c>
      <c r="J85" s="28" t="s">
        <v>20</v>
      </c>
      <c r="K85" s="2"/>
      <c r="L85" s="2"/>
      <c r="M85" s="2"/>
      <c r="N85" s="2"/>
      <c r="O85" s="2"/>
      <c r="P85" s="2"/>
      <c r="Q85" s="2"/>
      <c r="R85" s="2"/>
      <c r="S85" s="2"/>
      <c r="T85" s="2"/>
      <c r="U85" s="2"/>
      <c r="V85" s="2"/>
      <c r="W85" s="2"/>
      <c r="X85" s="2"/>
      <c r="Y85" s="2"/>
      <c r="Z85" s="2"/>
    </row>
    <row r="86" spans="1:26" ht="93.75" customHeight="1" x14ac:dyDescent="0.25">
      <c r="A86" s="25" t="s">
        <v>270</v>
      </c>
      <c r="B86" s="26" t="s">
        <v>195</v>
      </c>
      <c r="C86" s="27">
        <v>2946.1080000000002</v>
      </c>
      <c r="D86" s="27">
        <v>2946.1080000000002</v>
      </c>
      <c r="E86" s="27"/>
      <c r="F86" s="27"/>
      <c r="G86" s="27"/>
      <c r="H86" s="27"/>
      <c r="I86" s="25" t="s">
        <v>238</v>
      </c>
      <c r="J86" s="28" t="s">
        <v>21</v>
      </c>
      <c r="K86" s="2"/>
      <c r="L86" s="2"/>
      <c r="M86" s="2"/>
      <c r="N86" s="2"/>
      <c r="O86" s="2"/>
      <c r="P86" s="2"/>
      <c r="Q86" s="2"/>
      <c r="R86" s="2"/>
      <c r="S86" s="2"/>
      <c r="T86" s="2"/>
      <c r="U86" s="2"/>
      <c r="V86" s="2"/>
      <c r="W86" s="2"/>
      <c r="X86" s="2"/>
      <c r="Y86" s="2"/>
      <c r="Z86" s="2"/>
    </row>
    <row r="87" spans="1:26" ht="54" customHeight="1" x14ac:dyDescent="0.25">
      <c r="A87" s="25" t="s">
        <v>271</v>
      </c>
      <c r="B87" s="26" t="s">
        <v>201</v>
      </c>
      <c r="C87" s="27">
        <v>2000</v>
      </c>
      <c r="D87" s="27"/>
      <c r="E87" s="27"/>
      <c r="F87" s="27"/>
      <c r="G87" s="27">
        <v>2000</v>
      </c>
      <c r="H87" s="27"/>
      <c r="I87" s="25" t="s">
        <v>239</v>
      </c>
      <c r="J87" s="28" t="s">
        <v>257</v>
      </c>
      <c r="K87" s="2"/>
      <c r="L87" s="2"/>
      <c r="M87" s="2"/>
      <c r="N87" s="2"/>
      <c r="O87" s="2"/>
      <c r="P87" s="2"/>
      <c r="Q87" s="2"/>
      <c r="R87" s="2"/>
      <c r="S87" s="2"/>
      <c r="T87" s="2"/>
      <c r="U87" s="2"/>
      <c r="V87" s="2"/>
      <c r="W87" s="2"/>
      <c r="X87" s="2"/>
      <c r="Y87" s="2"/>
      <c r="Z87" s="2"/>
    </row>
    <row r="88" spans="1:26" ht="61.5" customHeight="1" x14ac:dyDescent="0.25">
      <c r="A88" s="25" t="s">
        <v>283</v>
      </c>
      <c r="B88" s="26" t="s">
        <v>380</v>
      </c>
      <c r="C88" s="27">
        <v>2000</v>
      </c>
      <c r="D88" s="27"/>
      <c r="E88" s="27">
        <v>2000</v>
      </c>
      <c r="F88" s="27"/>
      <c r="G88" s="27"/>
      <c r="H88" s="27"/>
      <c r="I88" s="25" t="s">
        <v>325</v>
      </c>
      <c r="J88" s="28" t="s">
        <v>72</v>
      </c>
      <c r="K88" s="2"/>
      <c r="L88" s="2"/>
      <c r="M88" s="2"/>
      <c r="N88" s="2"/>
      <c r="O88" s="2"/>
      <c r="P88" s="2"/>
      <c r="Q88" s="2"/>
      <c r="R88" s="2"/>
      <c r="S88" s="2"/>
      <c r="T88" s="2"/>
      <c r="U88" s="2"/>
      <c r="V88" s="2"/>
      <c r="W88" s="2"/>
      <c r="X88" s="2"/>
      <c r="Y88" s="2"/>
      <c r="Z88" s="2"/>
    </row>
    <row r="89" spans="1:26" ht="66.75" customHeight="1" x14ac:dyDescent="0.25">
      <c r="A89" s="25" t="s">
        <v>272</v>
      </c>
      <c r="B89" s="26" t="s">
        <v>28</v>
      </c>
      <c r="C89" s="27">
        <v>5500</v>
      </c>
      <c r="D89" s="27"/>
      <c r="E89" s="27"/>
      <c r="F89" s="27">
        <v>5500</v>
      </c>
      <c r="G89" s="27"/>
      <c r="H89" s="27"/>
      <c r="I89" s="25" t="s">
        <v>238</v>
      </c>
      <c r="J89" s="28" t="s">
        <v>264</v>
      </c>
      <c r="K89" s="2"/>
      <c r="L89" s="2"/>
      <c r="M89" s="2"/>
      <c r="N89" s="2"/>
      <c r="O89" s="2"/>
      <c r="P89" s="2"/>
      <c r="Q89" s="2"/>
      <c r="R89" s="2"/>
      <c r="S89" s="2"/>
      <c r="T89" s="2"/>
      <c r="U89" s="2"/>
      <c r="V89" s="2"/>
      <c r="W89" s="2"/>
      <c r="X89" s="2"/>
      <c r="Y89" s="2"/>
      <c r="Z89" s="2"/>
    </row>
    <row r="90" spans="1:26" ht="66.75" customHeight="1" x14ac:dyDescent="0.25">
      <c r="A90" s="25" t="s">
        <v>274</v>
      </c>
      <c r="B90" s="26" t="s">
        <v>138</v>
      </c>
      <c r="C90" s="27">
        <v>4000</v>
      </c>
      <c r="D90" s="27"/>
      <c r="E90" s="27"/>
      <c r="F90" s="27"/>
      <c r="G90" s="27">
        <v>4000</v>
      </c>
      <c r="H90" s="27"/>
      <c r="I90" s="25" t="s">
        <v>238</v>
      </c>
      <c r="J90" s="28" t="s">
        <v>264</v>
      </c>
      <c r="K90" s="2"/>
      <c r="L90" s="2"/>
      <c r="M90" s="2"/>
      <c r="N90" s="2"/>
      <c r="O90" s="2"/>
      <c r="P90" s="2"/>
      <c r="Q90" s="2"/>
      <c r="R90" s="2"/>
      <c r="S90" s="2"/>
      <c r="T90" s="2"/>
      <c r="U90" s="2"/>
      <c r="V90" s="2"/>
      <c r="W90" s="2"/>
      <c r="X90" s="2"/>
      <c r="Y90" s="2"/>
      <c r="Z90" s="2"/>
    </row>
    <row r="91" spans="1:26" ht="49.5" customHeight="1" x14ac:dyDescent="0.25">
      <c r="A91" s="25" t="s">
        <v>284</v>
      </c>
      <c r="B91" s="26" t="s">
        <v>139</v>
      </c>
      <c r="C91" s="27">
        <v>500</v>
      </c>
      <c r="D91" s="27"/>
      <c r="E91" s="27"/>
      <c r="F91" s="27"/>
      <c r="G91" s="27"/>
      <c r="H91" s="27">
        <v>500</v>
      </c>
      <c r="I91" s="25" t="s">
        <v>238</v>
      </c>
      <c r="J91" s="28" t="s">
        <v>264</v>
      </c>
      <c r="K91" s="2"/>
      <c r="L91" s="2"/>
      <c r="M91" s="2"/>
      <c r="N91" s="2"/>
      <c r="O91" s="2"/>
      <c r="P91" s="2"/>
      <c r="Q91" s="2"/>
      <c r="R91" s="2"/>
      <c r="S91" s="2"/>
      <c r="T91" s="2"/>
      <c r="U91" s="2"/>
      <c r="V91" s="2"/>
      <c r="W91" s="2"/>
      <c r="X91" s="2"/>
      <c r="Y91" s="2"/>
      <c r="Z91" s="2"/>
    </row>
    <row r="92" spans="1:26" ht="66.75" customHeight="1" x14ac:dyDescent="0.25">
      <c r="A92" s="25" t="s">
        <v>275</v>
      </c>
      <c r="B92" s="20" t="s">
        <v>140</v>
      </c>
      <c r="C92" s="27">
        <v>2000</v>
      </c>
      <c r="D92" s="27"/>
      <c r="E92" s="27"/>
      <c r="F92" s="27"/>
      <c r="G92" s="27"/>
      <c r="H92" s="27">
        <v>2000</v>
      </c>
      <c r="I92" s="25" t="s">
        <v>238</v>
      </c>
      <c r="J92" s="28" t="s">
        <v>264</v>
      </c>
      <c r="K92" s="2"/>
      <c r="L92" s="2"/>
      <c r="M92" s="2"/>
      <c r="N92" s="2"/>
      <c r="O92" s="2"/>
      <c r="P92" s="2"/>
      <c r="Q92" s="2"/>
      <c r="R92" s="2"/>
      <c r="S92" s="2"/>
      <c r="T92" s="2"/>
      <c r="U92" s="2"/>
      <c r="V92" s="2"/>
      <c r="W92" s="2"/>
      <c r="X92" s="2"/>
      <c r="Y92" s="2"/>
      <c r="Z92" s="2"/>
    </row>
    <row r="93" spans="1:26" ht="84" customHeight="1" x14ac:dyDescent="0.25">
      <c r="A93" s="5" t="s">
        <v>285</v>
      </c>
      <c r="B93" s="20" t="s">
        <v>142</v>
      </c>
      <c r="C93" s="27">
        <v>5000</v>
      </c>
      <c r="D93" s="27"/>
      <c r="E93" s="27"/>
      <c r="F93" s="27"/>
      <c r="G93" s="27">
        <v>5000</v>
      </c>
      <c r="H93" s="27"/>
      <c r="I93" s="25" t="s">
        <v>238</v>
      </c>
      <c r="J93" s="28" t="s">
        <v>281</v>
      </c>
      <c r="K93" s="2"/>
      <c r="L93" s="2"/>
      <c r="M93" s="2"/>
      <c r="N93" s="2"/>
      <c r="O93" s="2"/>
      <c r="P93" s="2"/>
      <c r="Q93" s="2"/>
      <c r="R93" s="2"/>
      <c r="S93" s="2"/>
      <c r="T93" s="2"/>
      <c r="U93" s="2"/>
      <c r="V93" s="2"/>
      <c r="W93" s="2"/>
      <c r="X93" s="2"/>
      <c r="Y93" s="2"/>
      <c r="Z93" s="2"/>
    </row>
    <row r="94" spans="1:26" ht="61.5" customHeight="1" x14ac:dyDescent="0.25">
      <c r="A94" s="25" t="s">
        <v>341</v>
      </c>
      <c r="B94" s="26" t="s">
        <v>141</v>
      </c>
      <c r="C94" s="27">
        <v>1500</v>
      </c>
      <c r="D94" s="27">
        <v>1500</v>
      </c>
      <c r="E94" s="27"/>
      <c r="F94" s="27"/>
      <c r="G94" s="27"/>
      <c r="H94" s="27"/>
      <c r="I94" s="25" t="s">
        <v>325</v>
      </c>
      <c r="J94" s="28" t="s">
        <v>350</v>
      </c>
      <c r="K94" s="2"/>
      <c r="L94" s="2"/>
      <c r="M94" s="2"/>
      <c r="N94" s="2"/>
      <c r="O94" s="2"/>
      <c r="P94" s="2"/>
      <c r="Q94" s="2"/>
      <c r="R94" s="2"/>
      <c r="S94" s="2"/>
      <c r="T94" s="2"/>
      <c r="U94" s="2"/>
      <c r="V94" s="2"/>
      <c r="W94" s="2"/>
      <c r="X94" s="2"/>
      <c r="Y94" s="2"/>
      <c r="Z94" s="2"/>
    </row>
    <row r="95" spans="1:26" ht="76.5" customHeight="1" x14ac:dyDescent="0.25">
      <c r="A95" s="25" t="s">
        <v>313</v>
      </c>
      <c r="B95" s="26" t="s">
        <v>230</v>
      </c>
      <c r="C95" s="27">
        <v>2150.8000000000002</v>
      </c>
      <c r="D95" s="27"/>
      <c r="E95" s="27"/>
      <c r="F95" s="27">
        <v>2150.8000000000002</v>
      </c>
      <c r="G95" s="27"/>
      <c r="H95" s="27"/>
      <c r="I95" s="25" t="s">
        <v>238</v>
      </c>
      <c r="J95" s="28" t="s">
        <v>264</v>
      </c>
      <c r="K95" s="2"/>
      <c r="L95" s="2"/>
      <c r="M95" s="2"/>
      <c r="N95" s="2"/>
      <c r="O95" s="2"/>
      <c r="P95" s="2"/>
      <c r="Q95" s="2"/>
      <c r="R95" s="2"/>
      <c r="S95" s="2"/>
      <c r="T95" s="2"/>
      <c r="U95" s="2"/>
      <c r="V95" s="2"/>
      <c r="W95" s="2"/>
      <c r="X95" s="2"/>
      <c r="Y95" s="2"/>
      <c r="Z95" s="2"/>
    </row>
    <row r="96" spans="1:26" ht="48.75" customHeight="1" x14ac:dyDescent="0.25">
      <c r="A96" s="25" t="s">
        <v>287</v>
      </c>
      <c r="B96" s="26" t="s">
        <v>179</v>
      </c>
      <c r="C96" s="27">
        <v>1383</v>
      </c>
      <c r="D96" s="27">
        <v>343</v>
      </c>
      <c r="E96" s="27">
        <v>260</v>
      </c>
      <c r="F96" s="27">
        <v>260</v>
      </c>
      <c r="G96" s="27">
        <v>260</v>
      </c>
      <c r="H96" s="27">
        <v>260</v>
      </c>
      <c r="I96" s="25" t="s">
        <v>392</v>
      </c>
      <c r="J96" s="28" t="s">
        <v>253</v>
      </c>
      <c r="K96" s="2"/>
      <c r="L96" s="2"/>
      <c r="M96" s="2"/>
      <c r="N96" s="2"/>
      <c r="O96" s="2"/>
      <c r="P96" s="2"/>
      <c r="Q96" s="2"/>
      <c r="R96" s="2"/>
      <c r="S96" s="2"/>
      <c r="T96" s="2"/>
      <c r="U96" s="2"/>
      <c r="V96" s="2"/>
      <c r="W96" s="2"/>
      <c r="X96" s="2"/>
      <c r="Y96" s="2"/>
      <c r="Z96" s="2"/>
    </row>
    <row r="97" spans="1:26" ht="48.75" customHeight="1" x14ac:dyDescent="0.25">
      <c r="A97" s="25" t="s">
        <v>288</v>
      </c>
      <c r="B97" s="26" t="s">
        <v>351</v>
      </c>
      <c r="C97" s="27">
        <v>2000</v>
      </c>
      <c r="D97" s="27">
        <v>400</v>
      </c>
      <c r="E97" s="27">
        <v>400</v>
      </c>
      <c r="F97" s="27">
        <v>400</v>
      </c>
      <c r="G97" s="27">
        <v>400</v>
      </c>
      <c r="H97" s="27">
        <v>400</v>
      </c>
      <c r="I97" s="25" t="s">
        <v>391</v>
      </c>
      <c r="J97" s="28" t="s">
        <v>257</v>
      </c>
      <c r="K97" s="2"/>
      <c r="L97" s="2"/>
      <c r="M97" s="2"/>
      <c r="N97" s="2"/>
      <c r="O97" s="2"/>
      <c r="P97" s="2"/>
      <c r="Q97" s="2"/>
      <c r="R97" s="2"/>
      <c r="S97" s="2"/>
      <c r="T97" s="2"/>
      <c r="U97" s="2"/>
      <c r="V97" s="2"/>
      <c r="W97" s="2"/>
      <c r="X97" s="2"/>
      <c r="Y97" s="2"/>
      <c r="Z97" s="2"/>
    </row>
    <row r="98" spans="1:26" ht="49.5" customHeight="1" x14ac:dyDescent="0.25">
      <c r="A98" s="25" t="s">
        <v>345</v>
      </c>
      <c r="B98" s="26" t="s">
        <v>381</v>
      </c>
      <c r="C98" s="27">
        <v>6600</v>
      </c>
      <c r="D98" s="27">
        <v>6600</v>
      </c>
      <c r="E98" s="27"/>
      <c r="F98" s="27"/>
      <c r="G98" s="27"/>
      <c r="H98" s="27"/>
      <c r="I98" s="25" t="s">
        <v>325</v>
      </c>
      <c r="J98" s="28" t="s">
        <v>350</v>
      </c>
      <c r="K98" s="2"/>
      <c r="L98" s="2"/>
      <c r="M98" s="2"/>
      <c r="N98" s="2"/>
      <c r="O98" s="2"/>
      <c r="P98" s="2"/>
      <c r="Q98" s="2"/>
      <c r="R98" s="2"/>
      <c r="S98" s="2"/>
      <c r="T98" s="2"/>
      <c r="U98" s="2"/>
      <c r="V98" s="2"/>
      <c r="W98" s="2"/>
      <c r="X98" s="2"/>
      <c r="Y98" s="2"/>
      <c r="Z98" s="2"/>
    </row>
    <row r="99" spans="1:26" ht="43.5" customHeight="1" x14ac:dyDescent="0.25">
      <c r="A99" s="25" t="s">
        <v>359</v>
      </c>
      <c r="B99" s="26" t="s">
        <v>145</v>
      </c>
      <c r="C99" s="27">
        <v>2000</v>
      </c>
      <c r="D99" s="27"/>
      <c r="E99" s="27">
        <v>1000</v>
      </c>
      <c r="F99" s="27">
        <v>1000</v>
      </c>
      <c r="G99" s="27"/>
      <c r="H99" s="27"/>
      <c r="I99" s="25" t="s">
        <v>325</v>
      </c>
      <c r="J99" s="28" t="s">
        <v>350</v>
      </c>
      <c r="K99" s="2"/>
      <c r="L99" s="2"/>
      <c r="M99" s="2"/>
      <c r="N99" s="2"/>
      <c r="O99" s="2"/>
      <c r="P99" s="2"/>
      <c r="Q99" s="2"/>
      <c r="R99" s="2"/>
      <c r="S99" s="2"/>
      <c r="T99" s="2"/>
      <c r="U99" s="2"/>
      <c r="V99" s="2"/>
      <c r="W99" s="2"/>
      <c r="X99" s="2"/>
      <c r="Y99" s="2"/>
      <c r="Z99" s="2"/>
    </row>
    <row r="100" spans="1:26" ht="60" customHeight="1" x14ac:dyDescent="0.25">
      <c r="A100" s="25" t="s">
        <v>361</v>
      </c>
      <c r="B100" s="26" t="s">
        <v>360</v>
      </c>
      <c r="C100" s="27">
        <v>250</v>
      </c>
      <c r="D100" s="27">
        <v>250</v>
      </c>
      <c r="E100" s="27"/>
      <c r="F100" s="27"/>
      <c r="G100" s="27"/>
      <c r="H100" s="27"/>
      <c r="I100" s="25" t="s">
        <v>325</v>
      </c>
      <c r="J100" s="28" t="s">
        <v>350</v>
      </c>
      <c r="K100" s="2"/>
      <c r="L100" s="2"/>
      <c r="M100" s="2"/>
      <c r="N100" s="2"/>
      <c r="O100" s="2"/>
      <c r="P100" s="2"/>
      <c r="Q100" s="2"/>
      <c r="R100" s="2"/>
      <c r="S100" s="2"/>
      <c r="T100" s="2"/>
      <c r="U100" s="2"/>
      <c r="V100" s="2"/>
      <c r="W100" s="2"/>
      <c r="X100" s="2"/>
      <c r="Y100" s="2"/>
      <c r="Z100" s="2"/>
    </row>
    <row r="101" spans="1:26" ht="59.45" customHeight="1" x14ac:dyDescent="0.25">
      <c r="A101" s="25" t="s">
        <v>364</v>
      </c>
      <c r="B101" s="26" t="s">
        <v>222</v>
      </c>
      <c r="C101" s="27">
        <v>2000</v>
      </c>
      <c r="D101" s="27">
        <v>400</v>
      </c>
      <c r="E101" s="27">
        <v>400</v>
      </c>
      <c r="F101" s="27">
        <v>400</v>
      </c>
      <c r="G101" s="27">
        <v>400</v>
      </c>
      <c r="H101" s="27">
        <v>400</v>
      </c>
      <c r="I101" s="25" t="s">
        <v>362</v>
      </c>
      <c r="J101" s="28" t="s">
        <v>350</v>
      </c>
      <c r="K101" s="2"/>
      <c r="L101" s="2"/>
      <c r="M101" s="2"/>
      <c r="N101" s="2"/>
      <c r="O101" s="2"/>
      <c r="P101" s="2"/>
      <c r="Q101" s="2"/>
      <c r="R101" s="2"/>
      <c r="S101" s="2"/>
      <c r="T101" s="2"/>
      <c r="U101" s="2"/>
      <c r="V101" s="2"/>
      <c r="W101" s="2"/>
      <c r="X101" s="2"/>
      <c r="Y101" s="2"/>
      <c r="Z101" s="2"/>
    </row>
    <row r="102" spans="1:26" ht="49.5" customHeight="1" x14ac:dyDescent="0.25">
      <c r="A102" s="25" t="s">
        <v>180</v>
      </c>
      <c r="B102" s="26" t="s">
        <v>223</v>
      </c>
      <c r="C102" s="27">
        <v>10000</v>
      </c>
      <c r="D102" s="27">
        <v>2000</v>
      </c>
      <c r="E102" s="27">
        <v>2000</v>
      </c>
      <c r="F102" s="27">
        <v>2000</v>
      </c>
      <c r="G102" s="27">
        <v>2000</v>
      </c>
      <c r="H102" s="27">
        <v>2000</v>
      </c>
      <c r="I102" s="25" t="s">
        <v>362</v>
      </c>
      <c r="J102" s="28" t="s">
        <v>350</v>
      </c>
      <c r="K102" s="2"/>
      <c r="L102" s="2"/>
      <c r="M102" s="2"/>
      <c r="N102" s="2"/>
      <c r="O102" s="2"/>
      <c r="P102" s="2"/>
      <c r="Q102" s="2"/>
      <c r="R102" s="2"/>
      <c r="S102" s="2"/>
      <c r="T102" s="2"/>
      <c r="U102" s="2"/>
      <c r="V102" s="2"/>
      <c r="W102" s="2"/>
      <c r="X102" s="2"/>
      <c r="Y102" s="2"/>
      <c r="Z102" s="2"/>
    </row>
    <row r="103" spans="1:26" ht="56.25" customHeight="1" x14ac:dyDescent="0.25">
      <c r="A103" s="25" t="s">
        <v>181</v>
      </c>
      <c r="B103" s="26" t="s">
        <v>224</v>
      </c>
      <c r="C103" s="27">
        <v>5000</v>
      </c>
      <c r="D103" s="27">
        <v>1000</v>
      </c>
      <c r="E103" s="27">
        <v>1000</v>
      </c>
      <c r="F103" s="27">
        <v>1000</v>
      </c>
      <c r="G103" s="27">
        <v>1000</v>
      </c>
      <c r="H103" s="27">
        <v>1000</v>
      </c>
      <c r="I103" s="25" t="s">
        <v>362</v>
      </c>
      <c r="J103" s="28" t="s">
        <v>350</v>
      </c>
      <c r="K103" s="2"/>
      <c r="L103" s="2"/>
      <c r="M103" s="2"/>
      <c r="N103" s="2"/>
      <c r="O103" s="2"/>
      <c r="P103" s="2"/>
      <c r="Q103" s="2"/>
      <c r="R103" s="2"/>
      <c r="S103" s="2"/>
      <c r="T103" s="2"/>
      <c r="U103" s="2"/>
      <c r="V103" s="2"/>
      <c r="W103" s="2"/>
      <c r="X103" s="2"/>
      <c r="Y103" s="2"/>
      <c r="Z103" s="2"/>
    </row>
    <row r="104" spans="1:26" ht="47.25" customHeight="1" x14ac:dyDescent="0.25">
      <c r="A104" s="25" t="s">
        <v>182</v>
      </c>
      <c r="B104" s="26" t="s">
        <v>304</v>
      </c>
      <c r="C104" s="27">
        <v>3000</v>
      </c>
      <c r="D104" s="27"/>
      <c r="E104" s="27"/>
      <c r="F104" s="27"/>
      <c r="G104" s="27">
        <v>3000</v>
      </c>
      <c r="H104" s="27"/>
      <c r="I104" s="25" t="s">
        <v>325</v>
      </c>
      <c r="J104" s="28" t="s">
        <v>22</v>
      </c>
      <c r="K104" s="2"/>
      <c r="L104" s="2"/>
      <c r="M104" s="2"/>
      <c r="N104" s="2"/>
      <c r="O104" s="2"/>
      <c r="P104" s="2"/>
      <c r="Q104" s="2"/>
      <c r="R104" s="2"/>
      <c r="S104" s="2"/>
      <c r="T104" s="2"/>
      <c r="U104" s="2"/>
      <c r="V104" s="2"/>
      <c r="W104" s="2"/>
      <c r="X104" s="2"/>
      <c r="Y104" s="2"/>
      <c r="Z104" s="2"/>
    </row>
    <row r="105" spans="1:26" ht="61.5" customHeight="1" x14ac:dyDescent="0.25">
      <c r="A105" s="25" t="s">
        <v>183</v>
      </c>
      <c r="B105" s="26" t="s">
        <v>191</v>
      </c>
      <c r="C105" s="27">
        <v>3000</v>
      </c>
      <c r="D105" s="27"/>
      <c r="E105" s="27"/>
      <c r="F105" s="27"/>
      <c r="G105" s="27">
        <v>3000</v>
      </c>
      <c r="H105" s="27"/>
      <c r="I105" s="25" t="s">
        <v>325</v>
      </c>
      <c r="J105" s="28" t="s">
        <v>22</v>
      </c>
      <c r="K105" s="2"/>
      <c r="L105" s="2"/>
      <c r="M105" s="2"/>
      <c r="N105" s="2"/>
      <c r="O105" s="2"/>
      <c r="P105" s="2"/>
      <c r="Q105" s="2"/>
      <c r="R105" s="2"/>
      <c r="S105" s="2"/>
      <c r="T105" s="2"/>
      <c r="U105" s="2"/>
      <c r="V105" s="2"/>
      <c r="W105" s="2"/>
      <c r="X105" s="2"/>
      <c r="Y105" s="2"/>
      <c r="Z105" s="2"/>
    </row>
    <row r="106" spans="1:26" ht="61.5" customHeight="1" x14ac:dyDescent="0.25">
      <c r="A106" s="25" t="s">
        <v>184</v>
      </c>
      <c r="B106" s="26" t="s">
        <v>192</v>
      </c>
      <c r="C106" s="27">
        <v>3000</v>
      </c>
      <c r="D106" s="27"/>
      <c r="E106" s="27">
        <v>3000</v>
      </c>
      <c r="F106" s="27"/>
      <c r="G106" s="27"/>
      <c r="H106" s="27"/>
      <c r="I106" s="25" t="s">
        <v>325</v>
      </c>
      <c r="J106" s="28" t="s">
        <v>350</v>
      </c>
      <c r="K106" s="2"/>
      <c r="L106" s="2"/>
      <c r="M106" s="2"/>
      <c r="N106" s="2"/>
      <c r="O106" s="2"/>
      <c r="P106" s="2"/>
      <c r="Q106" s="2"/>
      <c r="R106" s="2"/>
      <c r="S106" s="2"/>
      <c r="T106" s="2"/>
      <c r="U106" s="2"/>
      <c r="V106" s="2"/>
      <c r="W106" s="2"/>
      <c r="X106" s="2"/>
      <c r="Y106" s="2"/>
      <c r="Z106" s="2"/>
    </row>
    <row r="107" spans="1:26" ht="67.5" customHeight="1" x14ac:dyDescent="0.25">
      <c r="A107" s="25" t="s">
        <v>185</v>
      </c>
      <c r="B107" s="26" t="s">
        <v>193</v>
      </c>
      <c r="C107" s="27">
        <v>3000</v>
      </c>
      <c r="D107" s="27"/>
      <c r="E107" s="27"/>
      <c r="F107" s="27">
        <v>3000</v>
      </c>
      <c r="G107" s="27"/>
      <c r="H107" s="27"/>
      <c r="I107" s="25" t="s">
        <v>325</v>
      </c>
      <c r="J107" s="28" t="s">
        <v>350</v>
      </c>
      <c r="K107" s="2"/>
      <c r="L107" s="2"/>
      <c r="M107" s="2"/>
      <c r="N107" s="2"/>
      <c r="O107" s="2"/>
      <c r="P107" s="2"/>
      <c r="Q107" s="2"/>
      <c r="R107" s="2"/>
      <c r="S107" s="2"/>
      <c r="T107" s="2"/>
      <c r="U107" s="2"/>
      <c r="V107" s="2"/>
      <c r="W107" s="2"/>
      <c r="X107" s="2"/>
      <c r="Y107" s="2"/>
      <c r="Z107" s="2"/>
    </row>
    <row r="108" spans="1:26" ht="66.75" customHeight="1" x14ac:dyDescent="0.25">
      <c r="A108" s="25" t="s">
        <v>186</v>
      </c>
      <c r="B108" s="26" t="s">
        <v>190</v>
      </c>
      <c r="C108" s="27">
        <v>2000</v>
      </c>
      <c r="D108" s="27"/>
      <c r="E108" s="27"/>
      <c r="F108" s="27"/>
      <c r="G108" s="27">
        <v>2000</v>
      </c>
      <c r="H108" s="27"/>
      <c r="I108" s="25" t="s">
        <v>325</v>
      </c>
      <c r="J108" s="28" t="s">
        <v>350</v>
      </c>
      <c r="K108" s="2"/>
      <c r="L108" s="2"/>
      <c r="M108" s="2"/>
      <c r="N108" s="2"/>
      <c r="O108" s="2"/>
      <c r="P108" s="2"/>
      <c r="Q108" s="2"/>
      <c r="R108" s="2"/>
      <c r="S108" s="2"/>
      <c r="T108" s="2"/>
      <c r="U108" s="2"/>
      <c r="V108" s="2"/>
      <c r="W108" s="2"/>
      <c r="X108" s="2"/>
      <c r="Y108" s="2"/>
      <c r="Z108" s="2"/>
    </row>
    <row r="109" spans="1:26" ht="73.5" customHeight="1" x14ac:dyDescent="0.25">
      <c r="A109" s="25" t="s">
        <v>187</v>
      </c>
      <c r="B109" s="26" t="s">
        <v>194</v>
      </c>
      <c r="C109" s="27">
        <v>2000</v>
      </c>
      <c r="D109" s="27"/>
      <c r="E109" s="27"/>
      <c r="F109" s="27">
        <v>2000</v>
      </c>
      <c r="G109" s="27"/>
      <c r="H109" s="27"/>
      <c r="I109" s="25" t="s">
        <v>325</v>
      </c>
      <c r="J109" s="28" t="s">
        <v>350</v>
      </c>
      <c r="K109" s="2"/>
      <c r="L109" s="2"/>
      <c r="M109" s="2"/>
      <c r="N109" s="2"/>
      <c r="O109" s="2"/>
      <c r="P109" s="2"/>
      <c r="Q109" s="2"/>
      <c r="R109" s="2"/>
      <c r="S109" s="2"/>
      <c r="T109" s="2"/>
      <c r="U109" s="2"/>
      <c r="V109" s="2"/>
      <c r="W109" s="2"/>
      <c r="X109" s="2"/>
      <c r="Y109" s="2"/>
      <c r="Z109" s="2"/>
    </row>
    <row r="110" spans="1:26" ht="74.25" customHeight="1" x14ac:dyDescent="0.25">
      <c r="A110" s="25" t="s">
        <v>188</v>
      </c>
      <c r="B110" s="26" t="s">
        <v>197</v>
      </c>
      <c r="C110" s="27">
        <v>1000</v>
      </c>
      <c r="D110" s="27"/>
      <c r="E110" s="27">
        <v>1000</v>
      </c>
      <c r="F110" s="27"/>
      <c r="G110" s="27"/>
      <c r="H110" s="27"/>
      <c r="I110" s="25" t="s">
        <v>325</v>
      </c>
      <c r="J110" s="28" t="s">
        <v>350</v>
      </c>
      <c r="K110" s="2"/>
      <c r="L110" s="2"/>
      <c r="M110" s="2"/>
      <c r="N110" s="2"/>
      <c r="O110" s="2"/>
      <c r="P110" s="2"/>
      <c r="Q110" s="2"/>
      <c r="R110" s="2"/>
      <c r="S110" s="2"/>
      <c r="T110" s="2"/>
      <c r="U110" s="2"/>
      <c r="V110" s="2"/>
      <c r="W110" s="2"/>
      <c r="X110" s="2"/>
      <c r="Y110" s="2"/>
      <c r="Z110" s="2"/>
    </row>
    <row r="111" spans="1:26" ht="79.5" customHeight="1" x14ac:dyDescent="0.25">
      <c r="A111" s="25" t="s">
        <v>189</v>
      </c>
      <c r="B111" s="26" t="s">
        <v>198</v>
      </c>
      <c r="C111" s="27">
        <v>1000</v>
      </c>
      <c r="D111" s="27"/>
      <c r="E111" s="27"/>
      <c r="F111" s="27"/>
      <c r="G111" s="4">
        <v>1000</v>
      </c>
      <c r="H111" s="27"/>
      <c r="I111" s="25" t="s">
        <v>325</v>
      </c>
      <c r="J111" s="28" t="s">
        <v>350</v>
      </c>
      <c r="K111" s="2"/>
      <c r="L111" s="2"/>
      <c r="M111" s="2"/>
      <c r="N111" s="2"/>
      <c r="O111" s="2"/>
      <c r="P111" s="2"/>
      <c r="Q111" s="2"/>
      <c r="R111" s="2"/>
      <c r="S111" s="2"/>
      <c r="T111" s="2"/>
      <c r="U111" s="2"/>
      <c r="V111" s="2"/>
      <c r="W111" s="2"/>
      <c r="X111" s="2"/>
      <c r="Y111" s="2"/>
      <c r="Z111" s="2"/>
    </row>
    <row r="112" spans="1:26" ht="93.75" customHeight="1" x14ac:dyDescent="0.25">
      <c r="A112" s="25" t="s">
        <v>199</v>
      </c>
      <c r="B112" s="26" t="s">
        <v>135</v>
      </c>
      <c r="C112" s="4">
        <v>500</v>
      </c>
      <c r="D112" s="27"/>
      <c r="E112" s="27">
        <v>500</v>
      </c>
      <c r="F112" s="27"/>
      <c r="G112" s="4"/>
      <c r="H112" s="27"/>
      <c r="I112" s="25" t="s">
        <v>325</v>
      </c>
      <c r="J112" s="28" t="s">
        <v>350</v>
      </c>
      <c r="K112" s="2"/>
      <c r="L112" s="2"/>
      <c r="M112" s="2"/>
      <c r="N112" s="2"/>
      <c r="O112" s="2"/>
      <c r="P112" s="2"/>
      <c r="Q112" s="2"/>
      <c r="R112" s="2"/>
      <c r="S112" s="2"/>
      <c r="T112" s="2"/>
      <c r="U112" s="2"/>
      <c r="V112" s="2"/>
      <c r="W112" s="2"/>
      <c r="X112" s="2"/>
      <c r="Y112" s="2"/>
      <c r="Z112" s="2"/>
    </row>
    <row r="113" spans="1:26" ht="63.75" customHeight="1" x14ac:dyDescent="0.25">
      <c r="A113" s="5" t="s">
        <v>200</v>
      </c>
      <c r="B113" s="26" t="s">
        <v>202</v>
      </c>
      <c r="C113" s="4">
        <v>3000</v>
      </c>
      <c r="D113" s="27"/>
      <c r="E113" s="27">
        <v>3000</v>
      </c>
      <c r="F113" s="27"/>
      <c r="G113" s="4"/>
      <c r="H113" s="27"/>
      <c r="I113" s="25" t="s">
        <v>325</v>
      </c>
      <c r="J113" s="28" t="s">
        <v>350</v>
      </c>
      <c r="K113" s="2"/>
      <c r="L113" s="2"/>
      <c r="M113" s="2"/>
      <c r="N113" s="2"/>
      <c r="O113" s="2"/>
      <c r="P113" s="2"/>
      <c r="Q113" s="2"/>
      <c r="R113" s="2"/>
      <c r="S113" s="2"/>
      <c r="T113" s="2"/>
      <c r="U113" s="2"/>
      <c r="V113" s="2"/>
      <c r="W113" s="2"/>
      <c r="X113" s="2"/>
      <c r="Y113" s="2"/>
      <c r="Z113" s="2"/>
    </row>
    <row r="114" spans="1:26" ht="45.75" customHeight="1" x14ac:dyDescent="0.25">
      <c r="A114" s="5" t="s">
        <v>207</v>
      </c>
      <c r="B114" s="26" t="s">
        <v>203</v>
      </c>
      <c r="C114" s="4">
        <v>500</v>
      </c>
      <c r="D114" s="27"/>
      <c r="E114" s="27"/>
      <c r="F114" s="27">
        <v>500</v>
      </c>
      <c r="G114" s="4"/>
      <c r="H114" s="27"/>
      <c r="I114" s="25" t="s">
        <v>325</v>
      </c>
      <c r="J114" s="28" t="s">
        <v>350</v>
      </c>
      <c r="K114" s="2"/>
      <c r="L114" s="2"/>
      <c r="M114" s="2"/>
      <c r="N114" s="2"/>
      <c r="O114" s="2"/>
      <c r="P114" s="2"/>
      <c r="Q114" s="2"/>
      <c r="R114" s="2"/>
      <c r="S114" s="2"/>
      <c r="T114" s="2"/>
      <c r="U114" s="2"/>
      <c r="V114" s="2"/>
      <c r="W114" s="2"/>
      <c r="X114" s="2"/>
      <c r="Y114" s="2"/>
      <c r="Z114" s="2"/>
    </row>
    <row r="115" spans="1:26" ht="63" customHeight="1" x14ac:dyDescent="0.25">
      <c r="A115" s="5" t="s">
        <v>208</v>
      </c>
      <c r="B115" s="26" t="s">
        <v>204</v>
      </c>
      <c r="C115" s="21">
        <v>2000</v>
      </c>
      <c r="D115" s="5"/>
      <c r="E115" s="5"/>
      <c r="F115" s="36">
        <v>2000</v>
      </c>
      <c r="G115" s="21"/>
      <c r="H115" s="27"/>
      <c r="I115" s="25" t="s">
        <v>325</v>
      </c>
      <c r="J115" s="28" t="s">
        <v>350</v>
      </c>
      <c r="K115" s="2"/>
      <c r="L115" s="2"/>
      <c r="M115" s="2"/>
      <c r="N115" s="2"/>
      <c r="O115" s="2"/>
      <c r="P115" s="2"/>
      <c r="Q115" s="2"/>
      <c r="R115" s="2"/>
      <c r="S115" s="2"/>
      <c r="T115" s="2"/>
      <c r="U115" s="2"/>
      <c r="V115" s="2"/>
      <c r="W115" s="2"/>
      <c r="X115" s="2"/>
      <c r="Y115" s="2"/>
      <c r="Z115" s="2"/>
    </row>
    <row r="116" spans="1:26" ht="112.9" customHeight="1" x14ac:dyDescent="0.25">
      <c r="A116" s="5" t="s">
        <v>130</v>
      </c>
      <c r="B116" s="20" t="s">
        <v>136</v>
      </c>
      <c r="C116" s="21">
        <v>800</v>
      </c>
      <c r="D116" s="5"/>
      <c r="E116" s="5"/>
      <c r="F116" s="5"/>
      <c r="G116" s="21"/>
      <c r="H116" s="27">
        <v>800</v>
      </c>
      <c r="I116" s="25" t="s">
        <v>325</v>
      </c>
      <c r="J116" s="28" t="s">
        <v>350</v>
      </c>
      <c r="K116" s="2"/>
      <c r="L116" s="2"/>
      <c r="M116" s="2"/>
      <c r="N116" s="2"/>
      <c r="O116" s="2"/>
      <c r="P116" s="2"/>
      <c r="Q116" s="2"/>
      <c r="R116" s="2"/>
      <c r="S116" s="2"/>
      <c r="T116" s="2"/>
      <c r="U116" s="2"/>
      <c r="V116" s="2"/>
      <c r="W116" s="2"/>
      <c r="X116" s="2"/>
      <c r="Y116" s="2"/>
      <c r="Z116" s="2"/>
    </row>
    <row r="117" spans="1:26" ht="63" customHeight="1" x14ac:dyDescent="0.25">
      <c r="A117" s="5" t="s">
        <v>131</v>
      </c>
      <c r="B117" s="20" t="s">
        <v>137</v>
      </c>
      <c r="C117" s="21">
        <v>500</v>
      </c>
      <c r="D117" s="5"/>
      <c r="E117" s="36">
        <v>500</v>
      </c>
      <c r="F117" s="5"/>
      <c r="G117" s="21"/>
      <c r="H117" s="27"/>
      <c r="I117" s="25" t="s">
        <v>325</v>
      </c>
      <c r="J117" s="28" t="s">
        <v>350</v>
      </c>
      <c r="K117" s="2"/>
      <c r="L117" s="2"/>
      <c r="M117" s="2"/>
      <c r="N117" s="2"/>
      <c r="O117" s="2"/>
      <c r="P117" s="2"/>
      <c r="Q117" s="2"/>
      <c r="R117" s="2"/>
      <c r="S117" s="2"/>
      <c r="T117" s="2"/>
      <c r="U117" s="2"/>
      <c r="V117" s="2"/>
      <c r="W117" s="2"/>
      <c r="X117" s="2"/>
      <c r="Y117" s="2"/>
      <c r="Z117" s="2"/>
    </row>
    <row r="118" spans="1:26" ht="46.5" customHeight="1" x14ac:dyDescent="0.25">
      <c r="A118" s="25" t="s">
        <v>132</v>
      </c>
      <c r="B118" s="26" t="s">
        <v>134</v>
      </c>
      <c r="C118" s="27">
        <v>1000</v>
      </c>
      <c r="D118" s="27">
        <v>200</v>
      </c>
      <c r="E118" s="27">
        <v>200</v>
      </c>
      <c r="F118" s="27">
        <v>200</v>
      </c>
      <c r="G118" s="27">
        <v>200</v>
      </c>
      <c r="H118" s="27">
        <v>200</v>
      </c>
      <c r="I118" s="25" t="s">
        <v>325</v>
      </c>
      <c r="J118" s="28" t="s">
        <v>22</v>
      </c>
      <c r="K118" s="2"/>
      <c r="L118" s="2"/>
      <c r="M118" s="2"/>
      <c r="N118" s="2"/>
      <c r="O118" s="2"/>
      <c r="P118" s="2"/>
      <c r="Q118" s="2"/>
      <c r="R118" s="2"/>
      <c r="S118" s="2"/>
      <c r="T118" s="2"/>
      <c r="U118" s="2"/>
      <c r="V118" s="2"/>
      <c r="W118" s="2"/>
      <c r="X118" s="2"/>
      <c r="Y118" s="2"/>
      <c r="Z118" s="2"/>
    </row>
    <row r="119" spans="1:26" ht="82.9" customHeight="1" x14ac:dyDescent="0.25">
      <c r="A119" s="25" t="s">
        <v>163</v>
      </c>
      <c r="B119" s="20" t="s">
        <v>127</v>
      </c>
      <c r="C119" s="27">
        <v>2000</v>
      </c>
      <c r="D119" s="27"/>
      <c r="E119" s="27"/>
      <c r="F119" s="27">
        <v>2000</v>
      </c>
      <c r="G119" s="27"/>
      <c r="H119" s="27"/>
      <c r="I119" s="25" t="s">
        <v>325</v>
      </c>
      <c r="J119" s="28" t="s">
        <v>350</v>
      </c>
      <c r="K119" s="2"/>
      <c r="L119" s="2"/>
      <c r="M119" s="2"/>
      <c r="N119" s="2"/>
      <c r="O119" s="2"/>
      <c r="P119" s="2"/>
      <c r="Q119" s="2"/>
      <c r="R119" s="2"/>
      <c r="S119" s="2"/>
      <c r="T119" s="2"/>
      <c r="U119" s="2"/>
      <c r="V119" s="2"/>
      <c r="W119" s="2"/>
      <c r="X119" s="2"/>
      <c r="Y119" s="2"/>
      <c r="Z119" s="2"/>
    </row>
    <row r="120" spans="1:26" ht="83.45" customHeight="1" x14ac:dyDescent="0.25">
      <c r="A120" s="25" t="s">
        <v>164</v>
      </c>
      <c r="B120" s="20" t="s">
        <v>128</v>
      </c>
      <c r="C120" s="27">
        <v>2000</v>
      </c>
      <c r="D120" s="27"/>
      <c r="E120" s="27"/>
      <c r="F120" s="27"/>
      <c r="G120" s="27">
        <v>2000</v>
      </c>
      <c r="H120" s="27"/>
      <c r="I120" s="25" t="s">
        <v>325</v>
      </c>
      <c r="J120" s="28" t="s">
        <v>350</v>
      </c>
      <c r="K120" s="2"/>
      <c r="L120" s="2"/>
      <c r="M120" s="2"/>
      <c r="N120" s="2"/>
      <c r="O120" s="2"/>
      <c r="P120" s="2"/>
      <c r="Q120" s="2"/>
      <c r="R120" s="2"/>
      <c r="S120" s="2"/>
      <c r="T120" s="2"/>
      <c r="U120" s="2"/>
      <c r="V120" s="2"/>
      <c r="W120" s="2"/>
      <c r="X120" s="2"/>
      <c r="Y120" s="2"/>
      <c r="Z120" s="2"/>
    </row>
    <row r="121" spans="1:26" ht="82.9" customHeight="1" x14ac:dyDescent="0.25">
      <c r="A121" s="25" t="s">
        <v>165</v>
      </c>
      <c r="B121" s="20" t="s">
        <v>129</v>
      </c>
      <c r="C121" s="27">
        <v>2000</v>
      </c>
      <c r="D121" s="27"/>
      <c r="E121" s="27"/>
      <c r="F121" s="27"/>
      <c r="G121" s="27"/>
      <c r="H121" s="27">
        <v>2000</v>
      </c>
      <c r="I121" s="25" t="s">
        <v>325</v>
      </c>
      <c r="J121" s="28" t="s">
        <v>350</v>
      </c>
      <c r="K121" s="2"/>
      <c r="L121" s="2"/>
      <c r="M121" s="2"/>
      <c r="N121" s="2"/>
      <c r="O121" s="2"/>
      <c r="P121" s="2"/>
      <c r="Q121" s="2"/>
      <c r="R121" s="2"/>
      <c r="S121" s="2"/>
      <c r="T121" s="2"/>
      <c r="U121" s="2"/>
      <c r="V121" s="2"/>
      <c r="W121" s="2"/>
      <c r="X121" s="2"/>
      <c r="Y121" s="2"/>
      <c r="Z121" s="2"/>
    </row>
    <row r="122" spans="1:26" ht="79.150000000000006" customHeight="1" x14ac:dyDescent="0.25">
      <c r="A122" s="25" t="s">
        <v>166</v>
      </c>
      <c r="B122" s="20" t="s">
        <v>144</v>
      </c>
      <c r="C122" s="27">
        <v>2000</v>
      </c>
      <c r="D122" s="27">
        <v>2000</v>
      </c>
      <c r="E122" s="27"/>
      <c r="F122" s="27"/>
      <c r="G122" s="27"/>
      <c r="H122" s="27"/>
      <c r="I122" s="25" t="s">
        <v>390</v>
      </c>
      <c r="J122" s="28" t="s">
        <v>382</v>
      </c>
      <c r="K122" s="2"/>
      <c r="L122" s="2"/>
      <c r="M122" s="2"/>
      <c r="N122" s="2"/>
      <c r="O122" s="2"/>
      <c r="P122" s="2"/>
      <c r="Q122" s="2"/>
      <c r="R122" s="2"/>
      <c r="S122" s="2"/>
      <c r="T122" s="2"/>
      <c r="U122" s="2"/>
      <c r="V122" s="2"/>
      <c r="W122" s="2"/>
      <c r="X122" s="2"/>
      <c r="Y122" s="2"/>
      <c r="Z122" s="2"/>
    </row>
    <row r="123" spans="1:26" ht="26.45" customHeight="1" x14ac:dyDescent="0.25">
      <c r="A123" s="5"/>
      <c r="B123" s="26" t="s">
        <v>277</v>
      </c>
      <c r="C123" s="27">
        <f t="shared" ref="C123:H123" si="2">C72+C73+C74+C75+C76+C79+C80+C81+C82+C83+C84+C85+C86+C87+C88+C89+C90+C91+C92+C93+C94+C95+C96+C97+C98+C99+C100+C101+C102+C103+C104+C105+C106+C107+C108+C109+C110+C111+C112+C113+C114+C115+C116+C117+C118+C119+C120+C121+C122</f>
        <v>259181.76199999999</v>
      </c>
      <c r="D123" s="27">
        <f t="shared" si="2"/>
        <v>34004.508000000002</v>
      </c>
      <c r="E123" s="27">
        <f t="shared" si="2"/>
        <v>79760</v>
      </c>
      <c r="F123" s="27">
        <f t="shared" si="2"/>
        <v>73397.3</v>
      </c>
      <c r="G123" s="27">
        <f t="shared" si="2"/>
        <v>57460</v>
      </c>
      <c r="H123" s="27">
        <f t="shared" si="2"/>
        <v>14560</v>
      </c>
      <c r="I123" s="25"/>
      <c r="J123" s="28"/>
      <c r="K123" s="2"/>
      <c r="L123" s="2"/>
      <c r="M123" s="2"/>
      <c r="N123" s="2"/>
      <c r="O123" s="2"/>
      <c r="P123" s="2"/>
      <c r="Q123" s="2"/>
      <c r="R123" s="2"/>
      <c r="S123" s="2"/>
      <c r="T123" s="2"/>
      <c r="U123" s="2"/>
      <c r="V123" s="2"/>
      <c r="W123" s="2"/>
      <c r="X123" s="2"/>
      <c r="Y123" s="2"/>
      <c r="Z123" s="2"/>
    </row>
    <row r="124" spans="1:26" ht="28.5" customHeight="1" x14ac:dyDescent="0.25">
      <c r="A124" s="43" t="s">
        <v>346</v>
      </c>
      <c r="B124" s="43"/>
      <c r="C124" s="43"/>
      <c r="D124" s="43"/>
      <c r="E124" s="43"/>
      <c r="F124" s="43"/>
      <c r="G124" s="43"/>
      <c r="H124" s="43"/>
      <c r="I124" s="43"/>
      <c r="J124" s="43"/>
      <c r="K124" s="2"/>
      <c r="L124" s="2"/>
      <c r="M124" s="2"/>
      <c r="N124" s="2"/>
      <c r="O124" s="2"/>
      <c r="P124" s="2"/>
      <c r="Q124" s="2"/>
      <c r="R124" s="2"/>
      <c r="S124" s="2"/>
      <c r="T124" s="2"/>
      <c r="U124" s="2"/>
      <c r="V124" s="2"/>
      <c r="W124" s="2"/>
      <c r="X124" s="2"/>
      <c r="Y124" s="2"/>
      <c r="Z124" s="2"/>
    </row>
    <row r="125" spans="1:26" ht="60.75" customHeight="1" x14ac:dyDescent="0.25">
      <c r="A125" s="25" t="s">
        <v>252</v>
      </c>
      <c r="B125" s="26" t="s">
        <v>347</v>
      </c>
      <c r="C125" s="27">
        <v>500000</v>
      </c>
      <c r="D125" s="27">
        <v>0</v>
      </c>
      <c r="E125" s="27">
        <v>50000</v>
      </c>
      <c r="F125" s="27">
        <v>100000</v>
      </c>
      <c r="G125" s="27">
        <v>100000</v>
      </c>
      <c r="H125" s="27">
        <v>250000</v>
      </c>
      <c r="I125" s="25" t="s">
        <v>393</v>
      </c>
      <c r="J125" s="28" t="s">
        <v>348</v>
      </c>
      <c r="K125" s="2"/>
      <c r="L125" s="2"/>
      <c r="M125" s="2"/>
      <c r="N125" s="2"/>
      <c r="O125" s="2"/>
      <c r="P125" s="2"/>
      <c r="Q125" s="2"/>
      <c r="R125" s="2"/>
      <c r="S125" s="2"/>
      <c r="T125" s="2"/>
      <c r="U125" s="2"/>
      <c r="V125" s="2"/>
      <c r="W125" s="2"/>
      <c r="X125" s="2"/>
      <c r="Y125" s="2"/>
      <c r="Z125" s="2"/>
    </row>
    <row r="126" spans="1:26" ht="60" customHeight="1" x14ac:dyDescent="0.25">
      <c r="A126" s="25" t="s">
        <v>255</v>
      </c>
      <c r="B126" s="26" t="s">
        <v>266</v>
      </c>
      <c r="C126" s="27">
        <f>D126+E126+F126+G126+H126</f>
        <v>1000</v>
      </c>
      <c r="D126" s="27">
        <v>1000</v>
      </c>
      <c r="E126" s="27"/>
      <c r="F126" s="27"/>
      <c r="G126" s="27"/>
      <c r="H126" s="27"/>
      <c r="I126" s="25" t="s">
        <v>81</v>
      </c>
      <c r="J126" s="28" t="s">
        <v>267</v>
      </c>
      <c r="K126" s="2"/>
      <c r="L126" s="2"/>
      <c r="M126" s="2"/>
      <c r="N126" s="2"/>
      <c r="O126" s="2"/>
      <c r="P126" s="2"/>
      <c r="Q126" s="2"/>
      <c r="R126" s="2"/>
      <c r="S126" s="2"/>
      <c r="T126" s="2"/>
      <c r="U126" s="2"/>
      <c r="V126" s="2"/>
      <c r="W126" s="2"/>
      <c r="X126" s="2"/>
      <c r="Y126" s="2"/>
      <c r="Z126" s="2"/>
    </row>
    <row r="127" spans="1:26" ht="42.75" customHeight="1" x14ac:dyDescent="0.25">
      <c r="A127" s="25" t="s">
        <v>256</v>
      </c>
      <c r="B127" s="26" t="s">
        <v>366</v>
      </c>
      <c r="C127" s="27">
        <f>D127+E127+F127+G127+H127</f>
        <v>450</v>
      </c>
      <c r="D127" s="27">
        <v>450</v>
      </c>
      <c r="E127" s="27"/>
      <c r="F127" s="27"/>
      <c r="G127" s="27"/>
      <c r="H127" s="27"/>
      <c r="I127" s="25" t="s">
        <v>82</v>
      </c>
      <c r="J127" s="28" t="s">
        <v>267</v>
      </c>
      <c r="K127" s="2"/>
      <c r="L127" s="2"/>
      <c r="M127" s="2"/>
      <c r="N127" s="2"/>
      <c r="O127" s="2"/>
      <c r="P127" s="2"/>
      <c r="Q127" s="2"/>
      <c r="R127" s="2"/>
      <c r="S127" s="2"/>
      <c r="T127" s="2"/>
      <c r="U127" s="2"/>
      <c r="V127" s="2"/>
      <c r="W127" s="2"/>
      <c r="X127" s="2"/>
      <c r="Y127" s="2"/>
      <c r="Z127" s="2"/>
    </row>
    <row r="128" spans="1:26" ht="40.5" customHeight="1" x14ac:dyDescent="0.25">
      <c r="A128" s="25" t="s">
        <v>258</v>
      </c>
      <c r="B128" s="26" t="s">
        <v>367</v>
      </c>
      <c r="C128" s="27">
        <f>D128+E128+F128+G128+H128</f>
        <v>450</v>
      </c>
      <c r="D128" s="27">
        <v>450</v>
      </c>
      <c r="E128" s="27"/>
      <c r="F128" s="27"/>
      <c r="G128" s="27"/>
      <c r="H128" s="27"/>
      <c r="I128" s="25" t="s">
        <v>82</v>
      </c>
      <c r="J128" s="28" t="s">
        <v>267</v>
      </c>
      <c r="K128" s="2"/>
      <c r="L128" s="2"/>
      <c r="M128" s="2"/>
      <c r="N128" s="2"/>
      <c r="O128" s="2"/>
      <c r="P128" s="2"/>
      <c r="Q128" s="2"/>
      <c r="R128" s="2"/>
      <c r="S128" s="2"/>
      <c r="T128" s="2"/>
      <c r="U128" s="2"/>
      <c r="V128" s="2"/>
      <c r="W128" s="2"/>
      <c r="X128" s="2"/>
      <c r="Y128" s="2"/>
      <c r="Z128" s="2"/>
    </row>
    <row r="129" spans="1:26" ht="31.5" customHeight="1" x14ac:dyDescent="0.25">
      <c r="A129" s="25" t="s">
        <v>259</v>
      </c>
      <c r="B129" s="26" t="s">
        <v>273</v>
      </c>
      <c r="C129" s="27"/>
      <c r="D129" s="27"/>
      <c r="E129" s="27"/>
      <c r="F129" s="27"/>
      <c r="G129" s="27"/>
      <c r="H129" s="27"/>
      <c r="I129" s="25" t="s">
        <v>394</v>
      </c>
      <c r="J129" s="28" t="s">
        <v>254</v>
      </c>
      <c r="K129" s="2"/>
      <c r="L129" s="2"/>
      <c r="M129" s="2"/>
      <c r="N129" s="2"/>
      <c r="O129" s="2"/>
      <c r="P129" s="2"/>
      <c r="Q129" s="2"/>
      <c r="R129" s="2"/>
      <c r="S129" s="2"/>
      <c r="T129" s="2"/>
      <c r="U129" s="2"/>
      <c r="V129" s="2"/>
      <c r="W129" s="2"/>
      <c r="X129" s="2"/>
      <c r="Y129" s="2"/>
      <c r="Z129" s="2"/>
    </row>
    <row r="130" spans="1:26" ht="75.75" customHeight="1" x14ac:dyDescent="0.25">
      <c r="A130" s="25" t="s">
        <v>260</v>
      </c>
      <c r="B130" s="26" t="s">
        <v>205</v>
      </c>
      <c r="C130" s="27">
        <f>D130+E130+F130+G130+H130</f>
        <v>10000</v>
      </c>
      <c r="D130" s="27">
        <v>2000</v>
      </c>
      <c r="E130" s="27">
        <v>2000</v>
      </c>
      <c r="F130" s="27">
        <v>2000</v>
      </c>
      <c r="G130" s="27">
        <v>2000</v>
      </c>
      <c r="H130" s="27">
        <v>2000</v>
      </c>
      <c r="I130" s="25" t="s">
        <v>394</v>
      </c>
      <c r="J130" s="28" t="s">
        <v>254</v>
      </c>
      <c r="K130" s="2"/>
      <c r="L130" s="2"/>
      <c r="M130" s="2"/>
      <c r="N130" s="2"/>
      <c r="O130" s="2"/>
      <c r="P130" s="2"/>
      <c r="Q130" s="2"/>
      <c r="R130" s="2"/>
      <c r="S130" s="2"/>
      <c r="T130" s="2"/>
      <c r="U130" s="2"/>
      <c r="V130" s="2"/>
      <c r="W130" s="2"/>
      <c r="X130" s="2"/>
      <c r="Y130" s="2"/>
      <c r="Z130" s="2"/>
    </row>
    <row r="131" spans="1:26" ht="28.5" customHeight="1" x14ac:dyDescent="0.25">
      <c r="A131" s="25"/>
      <c r="B131" s="26" t="s">
        <v>277</v>
      </c>
      <c r="C131" s="27">
        <f t="shared" ref="C131:H131" si="3">SUM(C125:C130)</f>
        <v>511900</v>
      </c>
      <c r="D131" s="27">
        <f t="shared" si="3"/>
        <v>3900</v>
      </c>
      <c r="E131" s="27">
        <f t="shared" si="3"/>
        <v>52000</v>
      </c>
      <c r="F131" s="27">
        <f t="shared" si="3"/>
        <v>102000</v>
      </c>
      <c r="G131" s="27">
        <f t="shared" si="3"/>
        <v>102000</v>
      </c>
      <c r="H131" s="27">
        <f t="shared" si="3"/>
        <v>252000</v>
      </c>
      <c r="I131" s="25"/>
      <c r="J131" s="28"/>
      <c r="K131" s="2"/>
      <c r="L131" s="2"/>
      <c r="M131" s="2"/>
      <c r="N131" s="2"/>
      <c r="O131" s="2"/>
      <c r="P131" s="2"/>
      <c r="Q131" s="2"/>
      <c r="R131" s="2"/>
      <c r="S131" s="2"/>
      <c r="T131" s="2"/>
      <c r="U131" s="2"/>
      <c r="V131" s="2"/>
      <c r="W131" s="2"/>
      <c r="X131" s="2"/>
      <c r="Y131" s="2"/>
      <c r="Z131" s="2"/>
    </row>
    <row r="132" spans="1:26" ht="24" customHeight="1" x14ac:dyDescent="0.25">
      <c r="A132" s="43" t="s">
        <v>289</v>
      </c>
      <c r="B132" s="43"/>
      <c r="C132" s="43"/>
      <c r="D132" s="43"/>
      <c r="E132" s="43"/>
      <c r="F132" s="43"/>
      <c r="G132" s="43"/>
      <c r="H132" s="43"/>
      <c r="I132" s="43"/>
      <c r="J132" s="43"/>
      <c r="K132" s="2"/>
      <c r="L132" s="2"/>
      <c r="M132" s="2"/>
      <c r="N132" s="2"/>
      <c r="O132" s="2"/>
      <c r="P132" s="2"/>
      <c r="Q132" s="2"/>
      <c r="R132" s="2"/>
      <c r="S132" s="2"/>
      <c r="T132" s="2"/>
      <c r="U132" s="2"/>
      <c r="V132" s="2"/>
      <c r="W132" s="2"/>
      <c r="X132" s="2"/>
      <c r="Y132" s="2"/>
      <c r="Z132" s="2"/>
    </row>
    <row r="133" spans="1:26" ht="59.25" customHeight="1" x14ac:dyDescent="0.25">
      <c r="A133" s="25" t="s">
        <v>252</v>
      </c>
      <c r="B133" s="26" t="s">
        <v>383</v>
      </c>
      <c r="C133" s="27">
        <f>D133+E133+F133+G133+H133</f>
        <v>1500</v>
      </c>
      <c r="D133" s="27"/>
      <c r="E133" s="27"/>
      <c r="F133" s="27"/>
      <c r="G133" s="27">
        <v>1500</v>
      </c>
      <c r="H133" s="27"/>
      <c r="I133" s="25" t="s">
        <v>325</v>
      </c>
      <c r="J133" s="28" t="s">
        <v>72</v>
      </c>
      <c r="K133" s="2"/>
      <c r="L133" s="2"/>
      <c r="M133" s="2"/>
      <c r="N133" s="2"/>
      <c r="O133" s="2"/>
      <c r="P133" s="2"/>
      <c r="Q133" s="2"/>
      <c r="R133" s="2"/>
      <c r="S133" s="2"/>
      <c r="T133" s="2"/>
      <c r="U133" s="2"/>
      <c r="V133" s="2"/>
      <c r="W133" s="2"/>
      <c r="X133" s="2"/>
      <c r="Y133" s="2"/>
      <c r="Z133" s="2"/>
    </row>
    <row r="134" spans="1:26" ht="63" customHeight="1" x14ac:dyDescent="0.25">
      <c r="A134" s="25" t="s">
        <v>255</v>
      </c>
      <c r="B134" s="26" t="s">
        <v>384</v>
      </c>
      <c r="C134" s="27">
        <f>D134+E134+F134+G134+H134</f>
        <v>1500</v>
      </c>
      <c r="D134" s="27">
        <v>1500</v>
      </c>
      <c r="E134" s="27"/>
      <c r="F134" s="27"/>
      <c r="G134" s="27"/>
      <c r="H134" s="27"/>
      <c r="I134" s="25" t="s">
        <v>325</v>
      </c>
      <c r="J134" s="28" t="s">
        <v>20</v>
      </c>
      <c r="K134" s="2"/>
      <c r="L134" s="2"/>
      <c r="M134" s="2"/>
      <c r="N134" s="2"/>
      <c r="O134" s="2"/>
      <c r="P134" s="2"/>
      <c r="Q134" s="2"/>
      <c r="R134" s="2"/>
      <c r="S134" s="2"/>
      <c r="T134" s="2"/>
      <c r="U134" s="2"/>
      <c r="V134" s="2"/>
      <c r="W134" s="2"/>
      <c r="X134" s="2"/>
      <c r="Y134" s="2"/>
      <c r="Z134" s="2"/>
    </row>
    <row r="135" spans="1:26" ht="111" customHeight="1" x14ac:dyDescent="0.25">
      <c r="A135" s="25" t="s">
        <v>256</v>
      </c>
      <c r="B135" s="26" t="s">
        <v>291</v>
      </c>
      <c r="C135" s="27">
        <f>D135+E135+F135+G135+H135</f>
        <v>5000</v>
      </c>
      <c r="D135" s="27">
        <v>1000</v>
      </c>
      <c r="E135" s="27">
        <v>1000</v>
      </c>
      <c r="F135" s="27">
        <v>1000</v>
      </c>
      <c r="G135" s="27">
        <v>1000</v>
      </c>
      <c r="H135" s="27">
        <v>1000</v>
      </c>
      <c r="I135" s="25" t="s">
        <v>329</v>
      </c>
      <c r="J135" s="28" t="s">
        <v>254</v>
      </c>
      <c r="K135" s="2"/>
      <c r="L135" s="2"/>
      <c r="M135" s="2"/>
      <c r="N135" s="2"/>
      <c r="O135" s="2"/>
      <c r="P135" s="2"/>
      <c r="Q135" s="2"/>
      <c r="R135" s="2"/>
      <c r="S135" s="2"/>
      <c r="T135" s="2"/>
      <c r="U135" s="2"/>
      <c r="V135" s="2"/>
      <c r="W135" s="2"/>
      <c r="X135" s="2"/>
      <c r="Y135" s="2"/>
      <c r="Z135" s="2"/>
    </row>
    <row r="136" spans="1:26" ht="84" customHeight="1" x14ac:dyDescent="0.25">
      <c r="A136" s="25" t="s">
        <v>258</v>
      </c>
      <c r="B136" s="26" t="s">
        <v>106</v>
      </c>
      <c r="C136" s="27">
        <v>23000</v>
      </c>
      <c r="D136" s="27">
        <v>16000</v>
      </c>
      <c r="E136" s="27">
        <v>7000</v>
      </c>
      <c r="F136" s="27"/>
      <c r="G136" s="27"/>
      <c r="H136" s="27"/>
      <c r="I136" s="25" t="s">
        <v>362</v>
      </c>
      <c r="J136" s="28" t="s">
        <v>23</v>
      </c>
      <c r="K136" s="2"/>
      <c r="L136" s="2"/>
      <c r="M136" s="2"/>
      <c r="N136" s="2"/>
      <c r="O136" s="2"/>
      <c r="P136" s="2"/>
      <c r="Q136" s="2"/>
      <c r="R136" s="2"/>
      <c r="S136" s="2"/>
      <c r="T136" s="2"/>
      <c r="U136" s="2"/>
      <c r="V136" s="2"/>
      <c r="W136" s="2"/>
      <c r="X136" s="2"/>
      <c r="Y136" s="2"/>
      <c r="Z136" s="2"/>
    </row>
    <row r="137" spans="1:26" ht="103.15" customHeight="1" x14ac:dyDescent="0.25">
      <c r="A137" s="25" t="s">
        <v>259</v>
      </c>
      <c r="B137" s="26" t="s">
        <v>244</v>
      </c>
      <c r="C137" s="27">
        <v>9000</v>
      </c>
      <c r="D137" s="27">
        <v>1000</v>
      </c>
      <c r="E137" s="27">
        <v>2000</v>
      </c>
      <c r="F137" s="27">
        <v>2000</v>
      </c>
      <c r="G137" s="27">
        <v>2000</v>
      </c>
      <c r="H137" s="27">
        <v>2000</v>
      </c>
      <c r="I137" s="25" t="s">
        <v>30</v>
      </c>
      <c r="J137" s="28" t="s">
        <v>24</v>
      </c>
      <c r="K137" s="2"/>
      <c r="L137" s="2"/>
      <c r="M137" s="2"/>
      <c r="N137" s="2"/>
      <c r="O137" s="2"/>
      <c r="P137" s="2"/>
      <c r="Q137" s="2"/>
      <c r="R137" s="2"/>
      <c r="S137" s="2"/>
      <c r="T137" s="2"/>
      <c r="U137" s="2"/>
      <c r="V137" s="2"/>
      <c r="W137" s="2"/>
      <c r="X137" s="2"/>
      <c r="Y137" s="2"/>
      <c r="Z137" s="2"/>
    </row>
    <row r="138" spans="1:26" ht="49.15" customHeight="1" x14ac:dyDescent="0.25">
      <c r="A138" s="25" t="s">
        <v>260</v>
      </c>
      <c r="B138" s="26" t="s">
        <v>245</v>
      </c>
      <c r="C138" s="27">
        <v>400</v>
      </c>
      <c r="D138" s="27">
        <v>400</v>
      </c>
      <c r="E138" s="27"/>
      <c r="F138" s="27"/>
      <c r="G138" s="27"/>
      <c r="H138" s="27"/>
      <c r="I138" s="25" t="s">
        <v>31</v>
      </c>
      <c r="J138" s="28" t="s">
        <v>74</v>
      </c>
      <c r="K138" s="2"/>
      <c r="L138" s="2"/>
      <c r="M138" s="2"/>
      <c r="N138" s="2"/>
      <c r="O138" s="2"/>
      <c r="P138" s="2"/>
      <c r="Q138" s="2"/>
      <c r="R138" s="2"/>
      <c r="S138" s="2"/>
      <c r="T138" s="2"/>
      <c r="U138" s="2"/>
      <c r="V138" s="2"/>
      <c r="W138" s="2"/>
      <c r="X138" s="2"/>
      <c r="Y138" s="2"/>
      <c r="Z138" s="2"/>
    </row>
    <row r="139" spans="1:26" ht="48.6" customHeight="1" x14ac:dyDescent="0.25">
      <c r="A139" s="25" t="s">
        <v>261</v>
      </c>
      <c r="B139" s="26" t="s">
        <v>246</v>
      </c>
      <c r="C139" s="27">
        <v>200</v>
      </c>
      <c r="D139" s="27">
        <v>200</v>
      </c>
      <c r="E139" s="27"/>
      <c r="F139" s="27"/>
      <c r="G139" s="27"/>
      <c r="H139" s="27"/>
      <c r="I139" s="25" t="s">
        <v>32</v>
      </c>
      <c r="J139" s="28" t="s">
        <v>75</v>
      </c>
      <c r="K139" s="2"/>
      <c r="L139" s="2"/>
      <c r="M139" s="2"/>
      <c r="N139" s="2"/>
      <c r="O139" s="2"/>
      <c r="P139" s="2"/>
      <c r="Q139" s="2"/>
      <c r="R139" s="2"/>
      <c r="S139" s="2"/>
      <c r="T139" s="2"/>
      <c r="U139" s="2"/>
      <c r="V139" s="2"/>
      <c r="W139" s="2"/>
      <c r="X139" s="2"/>
      <c r="Y139" s="2"/>
      <c r="Z139" s="2"/>
    </row>
    <row r="140" spans="1:26" ht="22.5" customHeight="1" x14ac:dyDescent="0.25">
      <c r="A140" s="25"/>
      <c r="B140" s="26" t="s">
        <v>277</v>
      </c>
      <c r="C140" s="27">
        <f t="shared" ref="C140:H140" si="4">C133+C134+C135+C136+C137</f>
        <v>40000</v>
      </c>
      <c r="D140" s="27">
        <f t="shared" si="4"/>
        <v>19500</v>
      </c>
      <c r="E140" s="27">
        <f t="shared" si="4"/>
        <v>10000</v>
      </c>
      <c r="F140" s="27">
        <f t="shared" si="4"/>
        <v>3000</v>
      </c>
      <c r="G140" s="27">
        <f t="shared" si="4"/>
        <v>4500</v>
      </c>
      <c r="H140" s="27">
        <f t="shared" si="4"/>
        <v>3000</v>
      </c>
      <c r="I140" s="25"/>
      <c r="J140" s="28"/>
      <c r="K140" s="2"/>
      <c r="L140" s="2"/>
      <c r="M140" s="2"/>
      <c r="N140" s="2"/>
      <c r="O140" s="2"/>
      <c r="P140" s="2"/>
      <c r="Q140" s="2"/>
      <c r="R140" s="2"/>
      <c r="S140" s="2"/>
      <c r="T140" s="2"/>
      <c r="U140" s="2"/>
      <c r="V140" s="2"/>
      <c r="W140" s="2"/>
      <c r="X140" s="2"/>
      <c r="Y140" s="2"/>
      <c r="Z140" s="2"/>
    </row>
    <row r="141" spans="1:26" ht="22.15" customHeight="1" x14ac:dyDescent="0.25">
      <c r="A141" s="43" t="s">
        <v>292</v>
      </c>
      <c r="B141" s="43"/>
      <c r="C141" s="43"/>
      <c r="D141" s="43"/>
      <c r="E141" s="43"/>
      <c r="F141" s="43"/>
      <c r="G141" s="43"/>
      <c r="H141" s="43"/>
      <c r="I141" s="43"/>
      <c r="J141" s="43"/>
      <c r="K141" s="2"/>
      <c r="L141" s="2"/>
      <c r="M141" s="2"/>
      <c r="N141" s="2"/>
      <c r="O141" s="2"/>
      <c r="P141" s="2"/>
      <c r="Q141" s="2"/>
      <c r="R141" s="2"/>
      <c r="S141" s="2"/>
      <c r="T141" s="2"/>
      <c r="U141" s="2"/>
      <c r="V141" s="2"/>
      <c r="W141" s="2"/>
      <c r="X141" s="2"/>
      <c r="Y141" s="2"/>
      <c r="Z141" s="2"/>
    </row>
    <row r="142" spans="1:26" ht="51" customHeight="1" x14ac:dyDescent="0.25">
      <c r="A142" s="25" t="s">
        <v>252</v>
      </c>
      <c r="B142" s="26" t="s">
        <v>221</v>
      </c>
      <c r="C142" s="27">
        <v>5000</v>
      </c>
      <c r="D142" s="27">
        <v>1000</v>
      </c>
      <c r="E142" s="27">
        <v>1000</v>
      </c>
      <c r="F142" s="27">
        <v>1000</v>
      </c>
      <c r="G142" s="27">
        <v>1000</v>
      </c>
      <c r="H142" s="27">
        <v>1000</v>
      </c>
      <c r="I142" s="25" t="s">
        <v>325</v>
      </c>
      <c r="J142" s="28" t="s">
        <v>25</v>
      </c>
      <c r="K142" s="2"/>
      <c r="L142" s="2"/>
      <c r="M142" s="2"/>
      <c r="N142" s="2"/>
      <c r="O142" s="2"/>
      <c r="P142" s="2"/>
      <c r="Q142" s="2"/>
      <c r="R142" s="2"/>
      <c r="S142" s="2"/>
      <c r="T142" s="2"/>
      <c r="U142" s="2"/>
      <c r="V142" s="2"/>
      <c r="W142" s="2"/>
      <c r="X142" s="2"/>
      <c r="Y142" s="2"/>
      <c r="Z142" s="2"/>
    </row>
    <row r="143" spans="1:26" ht="30" customHeight="1" x14ac:dyDescent="0.25">
      <c r="A143" s="25"/>
      <c r="B143" s="26" t="s">
        <v>277</v>
      </c>
      <c r="C143" s="27">
        <f t="shared" ref="C143:H143" si="5">C142</f>
        <v>5000</v>
      </c>
      <c r="D143" s="27">
        <f t="shared" si="5"/>
        <v>1000</v>
      </c>
      <c r="E143" s="27">
        <f t="shared" si="5"/>
        <v>1000</v>
      </c>
      <c r="F143" s="27">
        <f t="shared" si="5"/>
        <v>1000</v>
      </c>
      <c r="G143" s="27">
        <f t="shared" si="5"/>
        <v>1000</v>
      </c>
      <c r="H143" s="27">
        <f t="shared" si="5"/>
        <v>1000</v>
      </c>
      <c r="I143" s="25"/>
      <c r="J143" s="28"/>
      <c r="K143" s="2"/>
      <c r="L143" s="2"/>
      <c r="M143" s="2"/>
      <c r="N143" s="2"/>
      <c r="O143" s="2"/>
      <c r="P143" s="2"/>
      <c r="Q143" s="2"/>
      <c r="R143" s="2"/>
      <c r="S143" s="2"/>
      <c r="T143" s="2"/>
      <c r="U143" s="2"/>
      <c r="V143" s="2"/>
      <c r="W143" s="2"/>
      <c r="X143" s="2"/>
      <c r="Y143" s="2"/>
      <c r="Z143" s="2"/>
    </row>
    <row r="144" spans="1:26" ht="18" customHeight="1" x14ac:dyDescent="0.25">
      <c r="A144" s="43" t="s">
        <v>293</v>
      </c>
      <c r="B144" s="43"/>
      <c r="C144" s="43"/>
      <c r="D144" s="43"/>
      <c r="E144" s="43"/>
      <c r="F144" s="43"/>
      <c r="G144" s="43"/>
      <c r="H144" s="43"/>
      <c r="I144" s="43"/>
      <c r="J144" s="43"/>
      <c r="K144" s="2"/>
      <c r="L144" s="2"/>
      <c r="M144" s="2"/>
      <c r="N144" s="2"/>
      <c r="O144" s="2"/>
      <c r="P144" s="2"/>
      <c r="Q144" s="2"/>
      <c r="R144" s="2"/>
      <c r="S144" s="2"/>
      <c r="T144" s="2"/>
      <c r="U144" s="2"/>
      <c r="V144" s="2"/>
      <c r="W144" s="2"/>
      <c r="X144" s="2"/>
      <c r="Y144" s="2"/>
      <c r="Z144" s="2"/>
    </row>
    <row r="145" spans="1:26" ht="84" customHeight="1" x14ac:dyDescent="0.25">
      <c r="A145" s="25" t="s">
        <v>252</v>
      </c>
      <c r="B145" s="26" t="s">
        <v>148</v>
      </c>
      <c r="C145" s="27">
        <v>2765</v>
      </c>
      <c r="D145" s="27">
        <v>2765</v>
      </c>
      <c r="E145" s="27"/>
      <c r="F145" s="27"/>
      <c r="G145" s="27"/>
      <c r="H145" s="27"/>
      <c r="I145" s="25" t="s">
        <v>325</v>
      </c>
      <c r="J145" s="28" t="s">
        <v>169</v>
      </c>
      <c r="K145" s="2"/>
      <c r="L145" s="2"/>
      <c r="M145" s="2"/>
      <c r="N145" s="2"/>
      <c r="O145" s="2"/>
      <c r="P145" s="2"/>
      <c r="Q145" s="2"/>
      <c r="R145" s="2"/>
      <c r="S145" s="2"/>
      <c r="T145" s="2"/>
      <c r="U145" s="2"/>
      <c r="V145" s="2"/>
      <c r="W145" s="2"/>
      <c r="X145" s="2"/>
      <c r="Y145" s="2"/>
      <c r="Z145" s="2"/>
    </row>
    <row r="146" spans="1:26" ht="52.5" customHeight="1" x14ac:dyDescent="0.25">
      <c r="A146" s="25" t="s">
        <v>255</v>
      </c>
      <c r="B146" s="26" t="s">
        <v>294</v>
      </c>
      <c r="C146" s="27">
        <v>3000</v>
      </c>
      <c r="D146" s="27"/>
      <c r="E146" s="27"/>
      <c r="F146" s="27"/>
      <c r="G146" s="27"/>
      <c r="H146" s="27">
        <v>3000</v>
      </c>
      <c r="I146" s="25" t="s">
        <v>325</v>
      </c>
      <c r="J146" s="28" t="s">
        <v>22</v>
      </c>
      <c r="K146" s="2"/>
      <c r="L146" s="2"/>
      <c r="M146" s="2"/>
      <c r="N146" s="2"/>
      <c r="O146" s="2"/>
      <c r="P146" s="2"/>
      <c r="Q146" s="2"/>
      <c r="R146" s="2"/>
      <c r="S146" s="2"/>
      <c r="T146" s="2"/>
      <c r="U146" s="2"/>
      <c r="V146" s="2"/>
      <c r="W146" s="2"/>
      <c r="X146" s="2"/>
      <c r="Y146" s="2"/>
      <c r="Z146" s="2"/>
    </row>
    <row r="147" spans="1:26" ht="60.75" customHeight="1" x14ac:dyDescent="0.25">
      <c r="A147" s="25" t="s">
        <v>256</v>
      </c>
      <c r="B147" s="26" t="s">
        <v>387</v>
      </c>
      <c r="C147" s="27">
        <v>1000</v>
      </c>
      <c r="D147" s="27"/>
      <c r="E147" s="27">
        <v>1000</v>
      </c>
      <c r="F147" s="27"/>
      <c r="G147" s="27"/>
      <c r="H147" s="27"/>
      <c r="I147" s="25" t="s">
        <v>325</v>
      </c>
      <c r="J147" s="28" t="s">
        <v>73</v>
      </c>
      <c r="K147" s="2"/>
      <c r="L147" s="2"/>
      <c r="M147" s="2"/>
      <c r="N147" s="2"/>
      <c r="O147" s="2"/>
      <c r="P147" s="2"/>
      <c r="Q147" s="2"/>
      <c r="R147" s="2"/>
      <c r="S147" s="2"/>
      <c r="T147" s="2"/>
      <c r="U147" s="2"/>
      <c r="V147" s="2"/>
      <c r="W147" s="2"/>
      <c r="X147" s="2"/>
      <c r="Y147" s="2"/>
      <c r="Z147" s="2"/>
    </row>
    <row r="148" spans="1:26" ht="50.25" customHeight="1" x14ac:dyDescent="0.25">
      <c r="A148" s="25" t="s">
        <v>258</v>
      </c>
      <c r="B148" s="26" t="s">
        <v>388</v>
      </c>
      <c r="C148" s="27">
        <v>250</v>
      </c>
      <c r="D148" s="27">
        <v>250</v>
      </c>
      <c r="E148" s="27"/>
      <c r="F148" s="27"/>
      <c r="G148" s="27"/>
      <c r="H148" s="27"/>
      <c r="I148" s="25" t="s">
        <v>325</v>
      </c>
      <c r="J148" s="28" t="s">
        <v>331</v>
      </c>
      <c r="K148" s="2"/>
      <c r="L148" s="2"/>
      <c r="M148" s="2"/>
      <c r="N148" s="2"/>
      <c r="O148" s="2"/>
      <c r="P148" s="2"/>
      <c r="Q148" s="2"/>
      <c r="R148" s="2"/>
      <c r="S148" s="2"/>
      <c r="T148" s="2"/>
      <c r="U148" s="2"/>
      <c r="V148" s="2"/>
      <c r="W148" s="2"/>
      <c r="X148" s="2"/>
      <c r="Y148" s="2"/>
      <c r="Z148" s="2"/>
    </row>
    <row r="149" spans="1:26" ht="54.75" customHeight="1" x14ac:dyDescent="0.25">
      <c r="A149" s="25" t="s">
        <v>259</v>
      </c>
      <c r="B149" s="26" t="s">
        <v>295</v>
      </c>
      <c r="C149" s="27">
        <v>1000</v>
      </c>
      <c r="D149" s="27"/>
      <c r="E149" s="27"/>
      <c r="F149" s="27"/>
      <c r="G149" s="27"/>
      <c r="H149" s="27">
        <v>1000</v>
      </c>
      <c r="I149" s="25" t="s">
        <v>248</v>
      </c>
      <c r="J149" s="28" t="s">
        <v>257</v>
      </c>
      <c r="K149" s="2"/>
      <c r="L149" s="2"/>
      <c r="M149" s="2"/>
      <c r="N149" s="2"/>
      <c r="O149" s="2"/>
      <c r="P149" s="2"/>
      <c r="Q149" s="2"/>
      <c r="R149" s="2"/>
      <c r="S149" s="2"/>
      <c r="T149" s="2"/>
      <c r="U149" s="2"/>
      <c r="V149" s="2"/>
      <c r="W149" s="2"/>
      <c r="X149" s="2"/>
      <c r="Y149" s="2"/>
      <c r="Z149" s="2"/>
    </row>
    <row r="150" spans="1:26" ht="48" customHeight="1" x14ac:dyDescent="0.25">
      <c r="A150" s="25" t="s">
        <v>260</v>
      </c>
      <c r="B150" s="26" t="s">
        <v>220</v>
      </c>
      <c r="C150" s="27">
        <v>25000</v>
      </c>
      <c r="D150" s="27">
        <v>5000</v>
      </c>
      <c r="E150" s="27">
        <v>5000</v>
      </c>
      <c r="F150" s="27">
        <v>5000</v>
      </c>
      <c r="G150" s="27">
        <v>5000</v>
      </c>
      <c r="H150" s="27">
        <v>5000</v>
      </c>
      <c r="I150" s="25" t="s">
        <v>325</v>
      </c>
      <c r="J150" s="28" t="s">
        <v>363</v>
      </c>
      <c r="K150" s="2"/>
      <c r="L150" s="2"/>
      <c r="M150" s="2"/>
      <c r="N150" s="2"/>
      <c r="O150" s="2"/>
      <c r="P150" s="2"/>
      <c r="Q150" s="2"/>
      <c r="R150" s="2"/>
      <c r="S150" s="2"/>
      <c r="T150" s="2"/>
      <c r="U150" s="2"/>
      <c r="V150" s="2"/>
      <c r="W150" s="2"/>
      <c r="X150" s="2"/>
      <c r="Y150" s="2"/>
      <c r="Z150" s="2"/>
    </row>
    <row r="151" spans="1:26" ht="50.25" customHeight="1" x14ac:dyDescent="0.25">
      <c r="A151" s="25" t="s">
        <v>261</v>
      </c>
      <c r="B151" s="26" t="s">
        <v>219</v>
      </c>
      <c r="C151" s="27">
        <v>1500</v>
      </c>
      <c r="D151" s="27">
        <v>300</v>
      </c>
      <c r="E151" s="27">
        <v>300</v>
      </c>
      <c r="F151" s="27">
        <v>300</v>
      </c>
      <c r="G151" s="27">
        <v>300</v>
      </c>
      <c r="H151" s="27">
        <v>300</v>
      </c>
      <c r="I151" s="25" t="s">
        <v>325</v>
      </c>
      <c r="J151" s="28" t="s">
        <v>363</v>
      </c>
      <c r="K151" s="2"/>
      <c r="L151" s="2"/>
      <c r="M151" s="2"/>
      <c r="N151" s="2"/>
      <c r="O151" s="2"/>
      <c r="P151" s="2"/>
      <c r="Q151" s="2"/>
      <c r="R151" s="2"/>
      <c r="S151" s="2"/>
      <c r="T151" s="2"/>
      <c r="U151" s="2"/>
      <c r="V151" s="2"/>
      <c r="W151" s="2"/>
      <c r="X151" s="2"/>
      <c r="Y151" s="2"/>
      <c r="Z151" s="2"/>
    </row>
    <row r="152" spans="1:26" ht="39.6" customHeight="1" x14ac:dyDescent="0.25">
      <c r="A152" s="25" t="s">
        <v>262</v>
      </c>
      <c r="B152" s="26" t="s">
        <v>218</v>
      </c>
      <c r="C152" s="27">
        <v>1000</v>
      </c>
      <c r="D152" s="27">
        <v>200</v>
      </c>
      <c r="E152" s="27">
        <v>200</v>
      </c>
      <c r="F152" s="27">
        <v>200</v>
      </c>
      <c r="G152" s="27">
        <v>200</v>
      </c>
      <c r="H152" s="27">
        <v>200</v>
      </c>
      <c r="I152" s="25" t="s">
        <v>325</v>
      </c>
      <c r="J152" s="28" t="s">
        <v>363</v>
      </c>
      <c r="K152" s="2"/>
      <c r="L152" s="2"/>
      <c r="M152" s="2"/>
      <c r="N152" s="2"/>
      <c r="O152" s="2"/>
      <c r="P152" s="2"/>
      <c r="Q152" s="2"/>
      <c r="R152" s="2"/>
      <c r="S152" s="2"/>
      <c r="T152" s="2"/>
      <c r="U152" s="2"/>
      <c r="V152" s="2"/>
      <c r="W152" s="2"/>
      <c r="X152" s="2"/>
      <c r="Y152" s="2"/>
      <c r="Z152" s="2"/>
    </row>
    <row r="153" spans="1:26" ht="84.75" customHeight="1" x14ac:dyDescent="0.25">
      <c r="A153" s="25" t="s">
        <v>265</v>
      </c>
      <c r="B153" s="20" t="s">
        <v>146</v>
      </c>
      <c r="C153" s="27">
        <v>1000</v>
      </c>
      <c r="D153" s="27"/>
      <c r="E153" s="27">
        <v>1000</v>
      </c>
      <c r="F153" s="27"/>
      <c r="G153" s="27"/>
      <c r="H153" s="27"/>
      <c r="I153" s="25" t="s">
        <v>325</v>
      </c>
      <c r="J153" s="28" t="s">
        <v>363</v>
      </c>
      <c r="K153" s="2"/>
      <c r="L153" s="2"/>
      <c r="M153" s="2"/>
      <c r="N153" s="2"/>
      <c r="O153" s="2"/>
      <c r="P153" s="2"/>
      <c r="Q153" s="2"/>
      <c r="R153" s="2"/>
      <c r="S153" s="2"/>
      <c r="T153" s="2"/>
      <c r="U153" s="2"/>
      <c r="V153" s="2"/>
      <c r="W153" s="2"/>
      <c r="X153" s="2"/>
      <c r="Y153" s="2"/>
      <c r="Z153" s="2"/>
    </row>
    <row r="154" spans="1:26" ht="99.75" customHeight="1" x14ac:dyDescent="0.25">
      <c r="A154" s="25" t="s">
        <v>268</v>
      </c>
      <c r="B154" s="20" t="s">
        <v>147</v>
      </c>
      <c r="C154" s="27">
        <v>4000</v>
      </c>
      <c r="D154" s="27"/>
      <c r="E154" s="27"/>
      <c r="F154" s="27"/>
      <c r="G154" s="27"/>
      <c r="H154" s="27">
        <v>4000</v>
      </c>
      <c r="I154" s="25" t="s">
        <v>325</v>
      </c>
      <c r="J154" s="28" t="s">
        <v>363</v>
      </c>
      <c r="K154" s="2"/>
      <c r="L154" s="2"/>
      <c r="M154" s="2"/>
      <c r="N154" s="2"/>
      <c r="O154" s="2"/>
      <c r="P154" s="2"/>
      <c r="Q154" s="2"/>
      <c r="R154" s="2"/>
      <c r="S154" s="2"/>
      <c r="T154" s="2"/>
      <c r="U154" s="2"/>
      <c r="V154" s="2"/>
      <c r="W154" s="2"/>
      <c r="X154" s="2"/>
      <c r="Y154" s="2"/>
      <c r="Z154" s="2"/>
    </row>
    <row r="155" spans="1:26" ht="36.75" customHeight="1" x14ac:dyDescent="0.25">
      <c r="A155" s="35"/>
      <c r="B155" s="38" t="s">
        <v>277</v>
      </c>
      <c r="C155" s="37">
        <f t="shared" ref="C155:H155" si="6">C145+C146+C147+C148+C149+C150+C151+C152+C153+C154</f>
        <v>40515</v>
      </c>
      <c r="D155" s="37">
        <f t="shared" si="6"/>
        <v>8515</v>
      </c>
      <c r="E155" s="37">
        <f t="shared" si="6"/>
        <v>7500</v>
      </c>
      <c r="F155" s="37">
        <f t="shared" si="6"/>
        <v>5500</v>
      </c>
      <c r="G155" s="37">
        <f t="shared" si="6"/>
        <v>5500</v>
      </c>
      <c r="H155" s="37">
        <f t="shared" si="6"/>
        <v>13500</v>
      </c>
      <c r="I155" s="25"/>
      <c r="J155" s="28"/>
      <c r="K155" s="2"/>
      <c r="L155" s="2"/>
      <c r="M155" s="2"/>
      <c r="N155" s="2"/>
      <c r="O155" s="2"/>
      <c r="P155" s="2"/>
      <c r="Q155" s="2"/>
      <c r="R155" s="2"/>
      <c r="S155" s="2"/>
      <c r="T155" s="2"/>
      <c r="U155" s="2"/>
      <c r="V155" s="2"/>
      <c r="W155" s="2"/>
      <c r="X155" s="2"/>
      <c r="Y155" s="2"/>
      <c r="Z155" s="2"/>
    </row>
    <row r="156" spans="1:26" ht="32.25" customHeight="1" x14ac:dyDescent="0.25">
      <c r="A156" s="43" t="s">
        <v>296</v>
      </c>
      <c r="B156" s="43"/>
      <c r="C156" s="43"/>
      <c r="D156" s="43"/>
      <c r="E156" s="43"/>
      <c r="F156" s="43"/>
      <c r="G156" s="43"/>
      <c r="H156" s="43"/>
      <c r="I156" s="43"/>
      <c r="J156" s="43"/>
      <c r="K156" s="2"/>
      <c r="L156" s="2"/>
      <c r="M156" s="2"/>
      <c r="N156" s="2"/>
      <c r="O156" s="2"/>
      <c r="P156" s="2"/>
      <c r="Q156" s="2"/>
      <c r="R156" s="2"/>
      <c r="S156" s="2"/>
      <c r="T156" s="2"/>
      <c r="U156" s="2"/>
      <c r="V156" s="2"/>
      <c r="W156" s="2"/>
      <c r="X156" s="2"/>
      <c r="Y156" s="2"/>
      <c r="Z156" s="2"/>
    </row>
    <row r="157" spans="1:26" ht="90.75" customHeight="1" x14ac:dyDescent="0.25">
      <c r="A157" s="25" t="s">
        <v>252</v>
      </c>
      <c r="B157" s="26" t="s">
        <v>34</v>
      </c>
      <c r="C157" s="27">
        <f>D157+E157+F157+G157+H157</f>
        <v>45001.345000000001</v>
      </c>
      <c r="D157" s="27">
        <v>9001.3449999999993</v>
      </c>
      <c r="E157" s="27">
        <v>9000</v>
      </c>
      <c r="F157" s="27">
        <v>9000</v>
      </c>
      <c r="G157" s="27">
        <v>9000</v>
      </c>
      <c r="H157" s="27">
        <v>9000</v>
      </c>
      <c r="I157" s="25" t="s">
        <v>332</v>
      </c>
      <c r="J157" s="28" t="s">
        <v>352</v>
      </c>
      <c r="K157" s="2"/>
      <c r="L157" s="2"/>
      <c r="M157" s="2"/>
      <c r="N157" s="2"/>
      <c r="O157" s="2"/>
      <c r="P157" s="2"/>
      <c r="Q157" s="2"/>
      <c r="R157" s="2"/>
      <c r="S157" s="2"/>
      <c r="T157" s="2"/>
      <c r="U157" s="2"/>
      <c r="V157" s="2"/>
      <c r="W157" s="2"/>
      <c r="X157" s="2"/>
      <c r="Y157" s="2"/>
      <c r="Z157" s="2"/>
    </row>
    <row r="158" spans="1:26" ht="46.5" customHeight="1" x14ac:dyDescent="0.25">
      <c r="A158" s="25" t="s">
        <v>255</v>
      </c>
      <c r="B158" s="26" t="s">
        <v>33</v>
      </c>
      <c r="C158" s="27">
        <f t="shared" ref="C158:C171" si="7">D158+E158+F158+G158+H158</f>
        <v>15000</v>
      </c>
      <c r="D158" s="27">
        <v>3000</v>
      </c>
      <c r="E158" s="27">
        <v>3000</v>
      </c>
      <c r="F158" s="27">
        <v>3000</v>
      </c>
      <c r="G158" s="27">
        <v>3000</v>
      </c>
      <c r="H158" s="27">
        <v>3000</v>
      </c>
      <c r="I158" s="25" t="s">
        <v>325</v>
      </c>
      <c r="J158" s="28" t="s">
        <v>22</v>
      </c>
      <c r="K158" s="2"/>
      <c r="L158" s="2"/>
      <c r="M158" s="2"/>
      <c r="N158" s="2"/>
      <c r="O158" s="2"/>
      <c r="P158" s="2"/>
      <c r="Q158" s="2"/>
      <c r="R158" s="2"/>
      <c r="S158" s="2"/>
      <c r="T158" s="2"/>
      <c r="U158" s="2"/>
      <c r="V158" s="2"/>
      <c r="W158" s="2"/>
      <c r="X158" s="2"/>
      <c r="Y158" s="2"/>
      <c r="Z158" s="2"/>
    </row>
    <row r="159" spans="1:26" ht="61.5" customHeight="1" x14ac:dyDescent="0.25">
      <c r="A159" s="25" t="s">
        <v>256</v>
      </c>
      <c r="B159" s="26" t="s">
        <v>297</v>
      </c>
      <c r="C159" s="27">
        <f t="shared" si="7"/>
        <v>200</v>
      </c>
      <c r="D159" s="27"/>
      <c r="E159" s="27">
        <v>200</v>
      </c>
      <c r="F159" s="27"/>
      <c r="G159" s="27"/>
      <c r="H159" s="27"/>
      <c r="I159" s="25" t="s">
        <v>325</v>
      </c>
      <c r="J159" s="28" t="s">
        <v>76</v>
      </c>
      <c r="K159" s="2"/>
      <c r="L159" s="2"/>
      <c r="M159" s="2"/>
      <c r="N159" s="2"/>
      <c r="O159" s="2"/>
      <c r="P159" s="2"/>
      <c r="Q159" s="2"/>
      <c r="R159" s="2"/>
      <c r="S159" s="2"/>
      <c r="T159" s="2"/>
      <c r="U159" s="2"/>
      <c r="V159" s="2"/>
      <c r="W159" s="2"/>
      <c r="X159" s="2"/>
      <c r="Y159" s="2"/>
      <c r="Z159" s="2"/>
    </row>
    <row r="160" spans="1:26" ht="57.75" customHeight="1" x14ac:dyDescent="0.25">
      <c r="A160" s="25" t="s">
        <v>258</v>
      </c>
      <c r="B160" s="26" t="s">
        <v>298</v>
      </c>
      <c r="C160" s="27">
        <f t="shared" si="7"/>
        <v>600</v>
      </c>
      <c r="D160" s="27"/>
      <c r="E160" s="27">
        <v>300</v>
      </c>
      <c r="F160" s="27">
        <v>300</v>
      </c>
      <c r="G160" s="27"/>
      <c r="H160" s="27"/>
      <c r="I160" s="25" t="s">
        <v>325</v>
      </c>
      <c r="J160" s="28" t="s">
        <v>77</v>
      </c>
      <c r="K160" s="2"/>
      <c r="L160" s="2"/>
      <c r="M160" s="2"/>
      <c r="N160" s="2"/>
      <c r="O160" s="2"/>
      <c r="P160" s="2"/>
      <c r="Q160" s="2"/>
      <c r="R160" s="2"/>
      <c r="S160" s="2"/>
      <c r="T160" s="2"/>
      <c r="U160" s="2"/>
      <c r="V160" s="2"/>
      <c r="W160" s="2"/>
      <c r="X160" s="2"/>
      <c r="Y160" s="2"/>
      <c r="Z160" s="2"/>
    </row>
    <row r="161" spans="1:26" ht="56.25" customHeight="1" x14ac:dyDescent="0.25">
      <c r="A161" s="25" t="s">
        <v>259</v>
      </c>
      <c r="B161" s="26" t="s">
        <v>389</v>
      </c>
      <c r="C161" s="27">
        <f t="shared" si="7"/>
        <v>300</v>
      </c>
      <c r="D161" s="27"/>
      <c r="E161" s="27"/>
      <c r="F161" s="27">
        <v>300</v>
      </c>
      <c r="G161" s="27"/>
      <c r="H161" s="27"/>
      <c r="I161" s="25" t="s">
        <v>325</v>
      </c>
      <c r="J161" s="28" t="s">
        <v>78</v>
      </c>
      <c r="K161" s="2"/>
      <c r="L161" s="2"/>
      <c r="M161" s="2"/>
      <c r="N161" s="2"/>
      <c r="O161" s="2"/>
      <c r="P161" s="2"/>
      <c r="Q161" s="2"/>
      <c r="R161" s="2"/>
      <c r="S161" s="2"/>
      <c r="T161" s="2"/>
      <c r="U161" s="2"/>
      <c r="V161" s="2"/>
      <c r="W161" s="2"/>
      <c r="X161" s="2"/>
      <c r="Y161" s="2"/>
      <c r="Z161" s="2"/>
    </row>
    <row r="162" spans="1:26" ht="51.75" customHeight="1" x14ac:dyDescent="0.25">
      <c r="A162" s="25" t="s">
        <v>299</v>
      </c>
      <c r="B162" s="26" t="s">
        <v>206</v>
      </c>
      <c r="C162" s="27">
        <f t="shared" si="7"/>
        <v>21000</v>
      </c>
      <c r="D162" s="27">
        <v>5000</v>
      </c>
      <c r="E162" s="27">
        <v>5000</v>
      </c>
      <c r="F162" s="27">
        <v>5000</v>
      </c>
      <c r="G162" s="27">
        <v>3000</v>
      </c>
      <c r="H162" s="27">
        <v>3000</v>
      </c>
      <c r="I162" s="25" t="s">
        <v>333</v>
      </c>
      <c r="J162" s="28" t="s">
        <v>253</v>
      </c>
      <c r="K162" s="2"/>
      <c r="L162" s="2"/>
      <c r="M162" s="2"/>
      <c r="N162" s="2"/>
      <c r="O162" s="2"/>
      <c r="P162" s="2"/>
      <c r="Q162" s="2"/>
      <c r="R162" s="2"/>
      <c r="S162" s="2"/>
      <c r="T162" s="2"/>
      <c r="U162" s="2"/>
      <c r="V162" s="2"/>
      <c r="W162" s="2"/>
      <c r="X162" s="2"/>
      <c r="Y162" s="2"/>
      <c r="Z162" s="2"/>
    </row>
    <row r="163" spans="1:26" ht="52.5" customHeight="1" x14ac:dyDescent="0.25">
      <c r="A163" s="25" t="s">
        <v>261</v>
      </c>
      <c r="B163" s="26" t="s">
        <v>300</v>
      </c>
      <c r="C163" s="27">
        <f t="shared" si="7"/>
        <v>10000</v>
      </c>
      <c r="D163" s="27">
        <v>2000</v>
      </c>
      <c r="E163" s="27">
        <v>2000</v>
      </c>
      <c r="F163" s="27">
        <v>2000</v>
      </c>
      <c r="G163" s="27">
        <v>2000</v>
      </c>
      <c r="H163" s="27">
        <v>2000</v>
      </c>
      <c r="I163" s="25" t="s">
        <v>38</v>
      </c>
      <c r="J163" s="28" t="s">
        <v>395</v>
      </c>
      <c r="K163" s="2"/>
      <c r="L163" s="2"/>
      <c r="M163" s="2"/>
      <c r="N163" s="2"/>
      <c r="O163" s="2"/>
      <c r="P163" s="2"/>
      <c r="Q163" s="2"/>
      <c r="R163" s="2"/>
      <c r="S163" s="2"/>
      <c r="T163" s="2"/>
      <c r="U163" s="2"/>
      <c r="V163" s="2"/>
      <c r="W163" s="2"/>
      <c r="X163" s="2"/>
      <c r="Y163" s="2"/>
      <c r="Z163" s="2"/>
    </row>
    <row r="164" spans="1:26" ht="77.25" customHeight="1" x14ac:dyDescent="0.25">
      <c r="A164" s="25" t="s">
        <v>262</v>
      </c>
      <c r="B164" s="26" t="s">
        <v>83</v>
      </c>
      <c r="C164" s="27">
        <v>1730</v>
      </c>
      <c r="D164" s="27">
        <v>1730</v>
      </c>
      <c r="E164" s="27"/>
      <c r="F164" s="27"/>
      <c r="G164" s="27"/>
      <c r="H164" s="27"/>
      <c r="I164" s="25" t="s">
        <v>328</v>
      </c>
      <c r="J164" s="28" t="s">
        <v>170</v>
      </c>
      <c r="K164" s="2"/>
      <c r="L164" s="2"/>
      <c r="M164" s="2"/>
      <c r="N164" s="2"/>
      <c r="O164" s="2"/>
      <c r="P164" s="2"/>
      <c r="Q164" s="2"/>
      <c r="R164" s="2"/>
      <c r="S164" s="2"/>
      <c r="T164" s="2"/>
      <c r="U164" s="2"/>
      <c r="V164" s="2"/>
      <c r="W164" s="2"/>
      <c r="X164" s="2"/>
      <c r="Y164" s="2"/>
      <c r="Z164" s="2"/>
    </row>
    <row r="165" spans="1:26" ht="82.5" customHeight="1" x14ac:dyDescent="0.25">
      <c r="A165" s="25" t="s">
        <v>265</v>
      </c>
      <c r="B165" s="26" t="s">
        <v>302</v>
      </c>
      <c r="C165" s="27">
        <f t="shared" si="7"/>
        <v>5000</v>
      </c>
      <c r="D165" s="27">
        <v>1000</v>
      </c>
      <c r="E165" s="27">
        <v>1000</v>
      </c>
      <c r="F165" s="27">
        <v>1000</v>
      </c>
      <c r="G165" s="27">
        <v>1000</v>
      </c>
      <c r="H165" s="27">
        <v>1000</v>
      </c>
      <c r="I165" s="25" t="s">
        <v>334</v>
      </c>
      <c r="J165" s="28" t="s">
        <v>254</v>
      </c>
      <c r="K165" s="2"/>
      <c r="L165" s="2"/>
      <c r="M165" s="2"/>
      <c r="N165" s="2"/>
      <c r="O165" s="2"/>
      <c r="P165" s="2"/>
      <c r="Q165" s="2"/>
      <c r="R165" s="2"/>
      <c r="S165" s="2"/>
      <c r="T165" s="2"/>
      <c r="U165" s="2"/>
      <c r="V165" s="2"/>
      <c r="W165" s="2"/>
      <c r="X165" s="2"/>
      <c r="Y165" s="2"/>
      <c r="Z165" s="2"/>
    </row>
    <row r="166" spans="1:26" ht="61.5" customHeight="1" x14ac:dyDescent="0.25">
      <c r="A166" s="25" t="s">
        <v>268</v>
      </c>
      <c r="B166" s="26" t="s">
        <v>217</v>
      </c>
      <c r="C166" s="27">
        <f t="shared" si="7"/>
        <v>46000</v>
      </c>
      <c r="D166" s="27"/>
      <c r="E166" s="27"/>
      <c r="F166" s="27">
        <v>20000</v>
      </c>
      <c r="G166" s="27">
        <v>26000</v>
      </c>
      <c r="H166" s="27"/>
      <c r="I166" s="25" t="s">
        <v>325</v>
      </c>
      <c r="J166" s="28" t="s">
        <v>350</v>
      </c>
      <c r="K166" s="2"/>
      <c r="L166" s="2"/>
      <c r="M166" s="2"/>
      <c r="N166" s="2"/>
      <c r="O166" s="2"/>
      <c r="P166" s="2"/>
      <c r="Q166" s="2"/>
      <c r="R166" s="2"/>
      <c r="S166" s="2"/>
      <c r="T166" s="2"/>
      <c r="U166" s="2"/>
      <c r="V166" s="2"/>
      <c r="W166" s="2"/>
      <c r="X166" s="2"/>
      <c r="Y166" s="2"/>
      <c r="Z166" s="2"/>
    </row>
    <row r="167" spans="1:26" ht="76.5" customHeight="1" x14ac:dyDescent="0.25">
      <c r="A167" s="25" t="s">
        <v>269</v>
      </c>
      <c r="B167" s="26" t="s">
        <v>216</v>
      </c>
      <c r="C167" s="27">
        <f t="shared" si="7"/>
        <v>122000</v>
      </c>
      <c r="D167" s="27">
        <v>2000</v>
      </c>
      <c r="E167" s="27">
        <v>30000</v>
      </c>
      <c r="F167" s="27">
        <v>30000</v>
      </c>
      <c r="G167" s="27">
        <v>30000</v>
      </c>
      <c r="H167" s="27">
        <v>30000</v>
      </c>
      <c r="I167" s="25" t="s">
        <v>35</v>
      </c>
      <c r="J167" s="28" t="s">
        <v>36</v>
      </c>
      <c r="K167" s="2"/>
      <c r="L167" s="2"/>
      <c r="M167" s="2"/>
      <c r="N167" s="2"/>
      <c r="O167" s="2"/>
      <c r="P167" s="2"/>
      <c r="Q167" s="2"/>
      <c r="R167" s="2"/>
      <c r="S167" s="2"/>
      <c r="T167" s="2"/>
      <c r="U167" s="2"/>
      <c r="V167" s="2"/>
      <c r="W167" s="2"/>
      <c r="X167" s="2"/>
      <c r="Y167" s="2"/>
      <c r="Z167" s="2"/>
    </row>
    <row r="168" spans="1:26" ht="51" customHeight="1" x14ac:dyDescent="0.25">
      <c r="A168" s="25" t="s">
        <v>282</v>
      </c>
      <c r="B168" s="20" t="s">
        <v>112</v>
      </c>
      <c r="C168" s="21">
        <v>1950</v>
      </c>
      <c r="D168" s="21"/>
      <c r="E168" s="4"/>
      <c r="F168" s="4">
        <v>1950</v>
      </c>
      <c r="G168" s="4"/>
      <c r="H168" s="4"/>
      <c r="I168" s="25" t="s">
        <v>343</v>
      </c>
      <c r="J168" s="28" t="s">
        <v>281</v>
      </c>
      <c r="K168" s="2"/>
      <c r="L168" s="2"/>
      <c r="M168" s="2"/>
      <c r="N168" s="2"/>
      <c r="O168" s="2"/>
      <c r="P168" s="2"/>
      <c r="Q168" s="2"/>
      <c r="R168" s="2"/>
      <c r="S168" s="2"/>
      <c r="T168" s="2"/>
      <c r="U168" s="2"/>
      <c r="V168" s="2"/>
      <c r="W168" s="2"/>
      <c r="X168" s="2"/>
      <c r="Y168" s="2"/>
      <c r="Z168" s="2"/>
    </row>
    <row r="169" spans="1:26" ht="85.5" customHeight="1" x14ac:dyDescent="0.25">
      <c r="A169" s="25" t="s">
        <v>270</v>
      </c>
      <c r="B169" s="26" t="s">
        <v>243</v>
      </c>
      <c r="C169" s="27">
        <f t="shared" si="7"/>
        <v>10000</v>
      </c>
      <c r="D169" s="27">
        <v>10000</v>
      </c>
      <c r="E169" s="27"/>
      <c r="F169" s="27"/>
      <c r="G169" s="27"/>
      <c r="H169" s="27"/>
      <c r="I169" s="25" t="s">
        <v>29</v>
      </c>
      <c r="J169" s="28" t="s">
        <v>37</v>
      </c>
      <c r="K169" s="2"/>
      <c r="L169" s="2"/>
      <c r="M169" s="2"/>
      <c r="N169" s="2"/>
      <c r="O169" s="2"/>
      <c r="P169" s="2"/>
      <c r="Q169" s="2"/>
      <c r="R169" s="2"/>
      <c r="S169" s="2"/>
      <c r="T169" s="2"/>
      <c r="U169" s="2"/>
      <c r="V169" s="2"/>
      <c r="W169" s="2"/>
      <c r="X169" s="2"/>
      <c r="Y169" s="2"/>
      <c r="Z169" s="2"/>
    </row>
    <row r="170" spans="1:26" ht="80.25" customHeight="1" x14ac:dyDescent="0.25">
      <c r="A170" s="25" t="s">
        <v>271</v>
      </c>
      <c r="B170" s="26" t="s">
        <v>247</v>
      </c>
      <c r="C170" s="27">
        <v>2750</v>
      </c>
      <c r="D170" s="27">
        <v>2750</v>
      </c>
      <c r="E170" s="27"/>
      <c r="F170" s="27"/>
      <c r="G170" s="27"/>
      <c r="H170" s="27"/>
      <c r="I170" s="25" t="s">
        <v>328</v>
      </c>
      <c r="J170" s="28" t="s">
        <v>290</v>
      </c>
      <c r="K170" s="2"/>
      <c r="L170" s="2"/>
      <c r="M170" s="2"/>
      <c r="N170" s="2"/>
      <c r="O170" s="2"/>
      <c r="P170" s="2"/>
      <c r="Q170" s="2"/>
      <c r="R170" s="2"/>
      <c r="S170" s="2"/>
      <c r="T170" s="2"/>
      <c r="U170" s="2"/>
      <c r="V170" s="2"/>
      <c r="W170" s="2"/>
      <c r="X170" s="2"/>
      <c r="Y170" s="2"/>
      <c r="Z170" s="2"/>
    </row>
    <row r="171" spans="1:26" ht="79.5" customHeight="1" x14ac:dyDescent="0.25">
      <c r="A171" s="25" t="s">
        <v>283</v>
      </c>
      <c r="B171" s="26" t="s">
        <v>385</v>
      </c>
      <c r="C171" s="27">
        <f t="shared" si="7"/>
        <v>1500</v>
      </c>
      <c r="D171" s="27">
        <v>1500</v>
      </c>
      <c r="E171" s="27"/>
      <c r="F171" s="27"/>
      <c r="G171" s="27"/>
      <c r="H171" s="27"/>
      <c r="I171" s="25" t="s">
        <v>325</v>
      </c>
      <c r="J171" s="28" t="s">
        <v>20</v>
      </c>
      <c r="K171" s="2"/>
      <c r="L171" s="2"/>
      <c r="M171" s="2"/>
      <c r="N171" s="2"/>
      <c r="O171" s="2"/>
      <c r="P171" s="2"/>
      <c r="Q171" s="2"/>
      <c r="R171" s="2"/>
      <c r="S171" s="2"/>
      <c r="T171" s="2"/>
      <c r="U171" s="2"/>
      <c r="V171" s="2"/>
      <c r="W171" s="2"/>
      <c r="X171" s="2"/>
      <c r="Y171" s="2"/>
      <c r="Z171" s="2"/>
    </row>
    <row r="172" spans="1:26" ht="94.5" customHeight="1" x14ac:dyDescent="0.25">
      <c r="A172" s="25" t="s">
        <v>272</v>
      </c>
      <c r="B172" s="26" t="s">
        <v>84</v>
      </c>
      <c r="C172" s="27">
        <v>4725</v>
      </c>
      <c r="D172" s="27">
        <v>4725</v>
      </c>
      <c r="E172" s="27"/>
      <c r="F172" s="27"/>
      <c r="G172" s="27"/>
      <c r="H172" s="27"/>
      <c r="I172" s="25" t="s">
        <v>325</v>
      </c>
      <c r="J172" s="18" t="s">
        <v>85</v>
      </c>
      <c r="K172" s="2"/>
      <c r="L172" s="2"/>
      <c r="M172" s="2"/>
      <c r="N172" s="2"/>
      <c r="O172" s="2"/>
      <c r="P172" s="2"/>
      <c r="Q172" s="2"/>
      <c r="R172" s="2"/>
      <c r="S172" s="2"/>
      <c r="T172" s="2"/>
      <c r="U172" s="2"/>
      <c r="V172" s="2"/>
      <c r="W172" s="2"/>
      <c r="X172" s="2"/>
      <c r="Y172" s="2"/>
      <c r="Z172" s="2"/>
    </row>
    <row r="173" spans="1:26" ht="77.25" customHeight="1" x14ac:dyDescent="0.25">
      <c r="A173" s="25" t="s">
        <v>274</v>
      </c>
      <c r="B173" s="26" t="s">
        <v>86</v>
      </c>
      <c r="C173" s="27">
        <v>3000</v>
      </c>
      <c r="D173" s="27"/>
      <c r="E173" s="27"/>
      <c r="F173" s="27"/>
      <c r="G173" s="27"/>
      <c r="H173" s="27">
        <v>3000</v>
      </c>
      <c r="I173" s="25" t="s">
        <v>325</v>
      </c>
      <c r="J173" s="18" t="s">
        <v>85</v>
      </c>
      <c r="K173" s="2"/>
      <c r="L173" s="2"/>
      <c r="M173" s="2"/>
      <c r="N173" s="2"/>
      <c r="O173" s="2"/>
      <c r="P173" s="2"/>
      <c r="Q173" s="2"/>
      <c r="R173" s="2"/>
      <c r="S173" s="2"/>
      <c r="T173" s="2"/>
      <c r="U173" s="2"/>
      <c r="V173" s="2"/>
      <c r="W173" s="2"/>
      <c r="X173" s="2"/>
      <c r="Y173" s="2"/>
      <c r="Z173" s="2"/>
    </row>
    <row r="174" spans="1:26" ht="66" customHeight="1" x14ac:dyDescent="0.25">
      <c r="A174" s="25" t="s">
        <v>284</v>
      </c>
      <c r="B174" s="29" t="s">
        <v>113</v>
      </c>
      <c r="C174" s="27">
        <v>740</v>
      </c>
      <c r="D174" s="27"/>
      <c r="E174" s="27"/>
      <c r="F174" s="27"/>
      <c r="G174" s="27"/>
      <c r="H174" s="27">
        <v>740</v>
      </c>
      <c r="I174" s="22" t="s">
        <v>325</v>
      </c>
      <c r="J174" s="18" t="s">
        <v>85</v>
      </c>
      <c r="K174" s="2"/>
      <c r="L174" s="2"/>
      <c r="M174" s="2"/>
      <c r="N174" s="2"/>
      <c r="O174" s="2"/>
      <c r="P174" s="2"/>
      <c r="Q174" s="2"/>
      <c r="R174" s="2"/>
      <c r="S174" s="2"/>
      <c r="T174" s="2"/>
      <c r="U174" s="2"/>
      <c r="V174" s="2"/>
      <c r="W174" s="2"/>
      <c r="X174" s="2"/>
      <c r="Y174" s="2"/>
      <c r="Z174" s="2"/>
    </row>
    <row r="175" spans="1:26" ht="94.15" customHeight="1" x14ac:dyDescent="0.25">
      <c r="A175" s="25" t="s">
        <v>275</v>
      </c>
      <c r="B175" s="20" t="s">
        <v>114</v>
      </c>
      <c r="C175" s="27">
        <v>1050</v>
      </c>
      <c r="D175" s="27">
        <v>1050</v>
      </c>
      <c r="E175" s="27"/>
      <c r="F175" s="27"/>
      <c r="G175" s="27"/>
      <c r="H175" s="27"/>
      <c r="I175" s="22" t="s">
        <v>325</v>
      </c>
      <c r="J175" s="18" t="s">
        <v>85</v>
      </c>
      <c r="K175" s="2"/>
      <c r="L175" s="2"/>
      <c r="M175" s="2"/>
      <c r="N175" s="2"/>
      <c r="O175" s="2"/>
      <c r="P175" s="2"/>
      <c r="Q175" s="2"/>
      <c r="R175" s="2"/>
      <c r="S175" s="2"/>
      <c r="T175" s="2"/>
      <c r="U175" s="2"/>
      <c r="V175" s="2"/>
      <c r="W175" s="2"/>
      <c r="X175" s="2"/>
      <c r="Y175" s="2"/>
      <c r="Z175" s="2"/>
    </row>
    <row r="176" spans="1:26" ht="94.9" customHeight="1" x14ac:dyDescent="0.25">
      <c r="A176" s="25" t="s">
        <v>285</v>
      </c>
      <c r="B176" s="20" t="s">
        <v>115</v>
      </c>
      <c r="C176" s="27">
        <v>700</v>
      </c>
      <c r="D176" s="27">
        <v>700</v>
      </c>
      <c r="E176" s="27"/>
      <c r="F176" s="27"/>
      <c r="G176" s="27"/>
      <c r="H176" s="27"/>
      <c r="I176" s="22" t="s">
        <v>325</v>
      </c>
      <c r="J176" s="18" t="s">
        <v>85</v>
      </c>
      <c r="K176" s="2"/>
      <c r="L176" s="2"/>
      <c r="M176" s="2"/>
      <c r="N176" s="2"/>
      <c r="O176" s="2"/>
      <c r="P176" s="2"/>
      <c r="Q176" s="2"/>
      <c r="R176" s="2"/>
      <c r="S176" s="2"/>
      <c r="T176" s="2"/>
      <c r="U176" s="2"/>
      <c r="V176" s="2"/>
      <c r="W176" s="2"/>
      <c r="X176" s="2"/>
      <c r="Y176" s="2"/>
      <c r="Z176" s="2"/>
    </row>
    <row r="177" spans="1:26" ht="23.25" customHeight="1" x14ac:dyDescent="0.25">
      <c r="A177" s="25"/>
      <c r="B177" s="26" t="s">
        <v>277</v>
      </c>
      <c r="C177" s="27">
        <f t="shared" ref="C177:H177" si="8">C157+C158+C159+C160+C161+C162+C163+C164+C165+C166+C167+C168+C169+C170+C171+C172+C173+C174+C175+C176</f>
        <v>293246.34499999997</v>
      </c>
      <c r="D177" s="27">
        <f t="shared" si="8"/>
        <v>44456.345000000001</v>
      </c>
      <c r="E177" s="27">
        <f t="shared" si="8"/>
        <v>50500</v>
      </c>
      <c r="F177" s="27">
        <f t="shared" si="8"/>
        <v>72550</v>
      </c>
      <c r="G177" s="27">
        <f t="shared" si="8"/>
        <v>74000</v>
      </c>
      <c r="H177" s="27">
        <f t="shared" si="8"/>
        <v>51740</v>
      </c>
      <c r="I177" s="25"/>
      <c r="J177" s="28"/>
      <c r="K177" s="2"/>
      <c r="L177" s="2"/>
      <c r="M177" s="2"/>
      <c r="N177" s="2"/>
      <c r="O177" s="2"/>
      <c r="P177" s="2"/>
      <c r="Q177" s="2"/>
      <c r="R177" s="2"/>
      <c r="S177" s="2"/>
      <c r="T177" s="2"/>
      <c r="U177" s="2"/>
      <c r="V177" s="2"/>
      <c r="W177" s="2"/>
      <c r="X177" s="2"/>
      <c r="Y177" s="2"/>
      <c r="Z177" s="2"/>
    </row>
    <row r="178" spans="1:26" ht="24" customHeight="1" x14ac:dyDescent="0.25">
      <c r="A178" s="43" t="s">
        <v>303</v>
      </c>
      <c r="B178" s="43"/>
      <c r="C178" s="43"/>
      <c r="D178" s="43"/>
      <c r="E178" s="43"/>
      <c r="F178" s="43"/>
      <c r="G178" s="43"/>
      <c r="H178" s="43"/>
      <c r="I178" s="43"/>
      <c r="J178" s="43"/>
      <c r="K178" s="2"/>
      <c r="L178" s="2"/>
      <c r="M178" s="2"/>
      <c r="N178" s="2"/>
      <c r="O178" s="2"/>
      <c r="P178" s="2"/>
      <c r="Q178" s="2"/>
      <c r="R178" s="2"/>
      <c r="S178" s="2"/>
      <c r="T178" s="2"/>
      <c r="U178" s="2"/>
      <c r="V178" s="2"/>
      <c r="W178" s="2"/>
      <c r="X178" s="2"/>
      <c r="Y178" s="2"/>
      <c r="Z178" s="2"/>
    </row>
    <row r="179" spans="1:26" ht="60" customHeight="1" x14ac:dyDescent="0.25">
      <c r="A179" s="25" t="s">
        <v>252</v>
      </c>
      <c r="B179" s="26" t="s">
        <v>355</v>
      </c>
      <c r="C179" s="27">
        <v>3654.4250000000002</v>
      </c>
      <c r="D179" s="27"/>
      <c r="E179" s="27"/>
      <c r="F179" s="27">
        <v>3654.4250000000002</v>
      </c>
      <c r="G179" s="27"/>
      <c r="H179" s="27"/>
      <c r="I179" s="25" t="s">
        <v>353</v>
      </c>
      <c r="J179" s="28" t="s">
        <v>171</v>
      </c>
      <c r="K179" s="2"/>
      <c r="L179" s="2"/>
      <c r="M179" s="2"/>
      <c r="N179" s="2"/>
      <c r="O179" s="2"/>
      <c r="P179" s="2"/>
      <c r="Q179" s="2"/>
      <c r="R179" s="2"/>
      <c r="S179" s="2"/>
      <c r="T179" s="2"/>
      <c r="U179" s="2"/>
      <c r="V179" s="2"/>
      <c r="W179" s="2"/>
      <c r="X179" s="2"/>
      <c r="Y179" s="2"/>
      <c r="Z179" s="2"/>
    </row>
    <row r="180" spans="1:26" ht="49.5" customHeight="1" x14ac:dyDescent="0.25">
      <c r="A180" s="25" t="s">
        <v>255</v>
      </c>
      <c r="B180" s="26" t="s">
        <v>354</v>
      </c>
      <c r="C180" s="27">
        <v>3659.5120000000002</v>
      </c>
      <c r="D180" s="27"/>
      <c r="E180" s="27">
        <v>3659.5120000000002</v>
      </c>
      <c r="F180" s="27"/>
      <c r="G180" s="27"/>
      <c r="H180" s="27"/>
      <c r="I180" s="25" t="s">
        <v>356</v>
      </c>
      <c r="J180" s="28" t="s">
        <v>22</v>
      </c>
      <c r="K180" s="2"/>
      <c r="L180" s="2"/>
      <c r="M180" s="2"/>
      <c r="N180" s="2"/>
      <c r="O180" s="2"/>
      <c r="P180" s="2"/>
      <c r="Q180" s="2"/>
      <c r="R180" s="2"/>
      <c r="S180" s="2"/>
      <c r="T180" s="2"/>
      <c r="U180" s="2"/>
      <c r="V180" s="2"/>
      <c r="W180" s="2"/>
      <c r="X180" s="2"/>
      <c r="Y180" s="2"/>
      <c r="Z180" s="2"/>
    </row>
    <row r="181" spans="1:26" ht="65.25" customHeight="1" x14ac:dyDescent="0.25">
      <c r="A181" s="25" t="s">
        <v>259</v>
      </c>
      <c r="B181" s="26" t="s">
        <v>357</v>
      </c>
      <c r="C181" s="27">
        <v>500</v>
      </c>
      <c r="D181" s="27">
        <v>100</v>
      </c>
      <c r="E181" s="27">
        <v>100</v>
      </c>
      <c r="F181" s="27">
        <v>100</v>
      </c>
      <c r="G181" s="27">
        <v>100</v>
      </c>
      <c r="H181" s="27">
        <v>100</v>
      </c>
      <c r="I181" s="25" t="s">
        <v>332</v>
      </c>
      <c r="J181" s="28" t="s">
        <v>254</v>
      </c>
      <c r="K181" s="2"/>
      <c r="L181" s="2"/>
      <c r="M181" s="2"/>
      <c r="N181" s="2"/>
      <c r="O181" s="2"/>
      <c r="P181" s="2"/>
      <c r="Q181" s="2"/>
      <c r="R181" s="2"/>
      <c r="S181" s="2"/>
      <c r="T181" s="2"/>
      <c r="U181" s="2"/>
      <c r="V181" s="2"/>
      <c r="W181" s="2"/>
      <c r="X181" s="2"/>
      <c r="Y181" s="2"/>
      <c r="Z181" s="2"/>
    </row>
    <row r="182" spans="1:26" ht="51.75" customHeight="1" x14ac:dyDescent="0.25">
      <c r="A182" s="25" t="s">
        <v>260</v>
      </c>
      <c r="B182" s="26" t="s">
        <v>174</v>
      </c>
      <c r="C182" s="27">
        <v>1500</v>
      </c>
      <c r="D182" s="27">
        <v>300</v>
      </c>
      <c r="E182" s="27">
        <v>300</v>
      </c>
      <c r="F182" s="27">
        <v>300</v>
      </c>
      <c r="G182" s="27">
        <v>300</v>
      </c>
      <c r="H182" s="27">
        <v>300</v>
      </c>
      <c r="I182" s="25" t="s">
        <v>362</v>
      </c>
      <c r="J182" s="28" t="s">
        <v>363</v>
      </c>
      <c r="K182" s="2"/>
      <c r="L182" s="2"/>
      <c r="M182" s="2"/>
      <c r="N182" s="2"/>
      <c r="O182" s="2"/>
      <c r="P182" s="2"/>
      <c r="Q182" s="2"/>
      <c r="R182" s="2"/>
      <c r="S182" s="2"/>
      <c r="T182" s="2"/>
      <c r="U182" s="2"/>
      <c r="V182" s="2"/>
      <c r="W182" s="2"/>
      <c r="X182" s="2"/>
      <c r="Y182" s="2"/>
      <c r="Z182" s="2"/>
    </row>
    <row r="183" spans="1:26" ht="94.9" customHeight="1" x14ac:dyDescent="0.25">
      <c r="A183" s="25" t="s">
        <v>261</v>
      </c>
      <c r="B183" s="26" t="s">
        <v>88</v>
      </c>
      <c r="C183" s="27">
        <v>1000</v>
      </c>
      <c r="D183" s="27">
        <v>200</v>
      </c>
      <c r="E183" s="27">
        <v>200</v>
      </c>
      <c r="F183" s="27">
        <v>200</v>
      </c>
      <c r="G183" s="27">
        <v>200</v>
      </c>
      <c r="H183" s="27">
        <v>200</v>
      </c>
      <c r="I183" s="25" t="s">
        <v>330</v>
      </c>
      <c r="J183" s="28" t="s">
        <v>257</v>
      </c>
      <c r="K183" s="2"/>
      <c r="L183" s="2"/>
      <c r="M183" s="2"/>
      <c r="N183" s="2"/>
      <c r="O183" s="2"/>
      <c r="P183" s="2"/>
      <c r="Q183" s="2"/>
      <c r="R183" s="2"/>
      <c r="S183" s="2"/>
      <c r="T183" s="2"/>
      <c r="U183" s="2"/>
      <c r="V183" s="2"/>
      <c r="W183" s="2"/>
      <c r="X183" s="2"/>
      <c r="Y183" s="2"/>
      <c r="Z183" s="2"/>
    </row>
    <row r="184" spans="1:26" ht="65.45" customHeight="1" x14ac:dyDescent="0.25">
      <c r="A184" s="5" t="s">
        <v>262</v>
      </c>
      <c r="B184" s="20" t="s">
        <v>87</v>
      </c>
      <c r="C184" s="27">
        <v>6500</v>
      </c>
      <c r="D184" s="27">
        <v>6500</v>
      </c>
      <c r="E184" s="5"/>
      <c r="F184" s="5"/>
      <c r="G184" s="5"/>
      <c r="H184" s="5"/>
      <c r="I184" s="22" t="s">
        <v>325</v>
      </c>
      <c r="J184" s="18" t="s">
        <v>85</v>
      </c>
      <c r="K184" s="2"/>
      <c r="L184" s="2"/>
      <c r="M184" s="2"/>
      <c r="N184" s="2"/>
      <c r="O184" s="2"/>
      <c r="P184" s="2"/>
      <c r="Q184" s="2"/>
      <c r="R184" s="2"/>
      <c r="S184" s="2"/>
      <c r="T184" s="2"/>
      <c r="U184" s="2"/>
      <c r="V184" s="2"/>
      <c r="W184" s="2"/>
      <c r="X184" s="2"/>
      <c r="Y184" s="2"/>
      <c r="Z184" s="2"/>
    </row>
    <row r="185" spans="1:26" ht="33" customHeight="1" x14ac:dyDescent="0.25">
      <c r="A185" s="25"/>
      <c r="B185" s="26" t="s">
        <v>277</v>
      </c>
      <c r="C185" s="27">
        <f t="shared" ref="C185:H185" si="9">C179+C180+C181+C182+C183+C184</f>
        <v>16813.936999999998</v>
      </c>
      <c r="D185" s="27">
        <f t="shared" si="9"/>
        <v>7100</v>
      </c>
      <c r="E185" s="27">
        <f t="shared" si="9"/>
        <v>4259.5120000000006</v>
      </c>
      <c r="F185" s="27">
        <f t="shared" si="9"/>
        <v>4254.4250000000002</v>
      </c>
      <c r="G185" s="27">
        <f t="shared" si="9"/>
        <v>600</v>
      </c>
      <c r="H185" s="27">
        <f t="shared" si="9"/>
        <v>600</v>
      </c>
      <c r="I185" s="25"/>
      <c r="J185" s="28"/>
      <c r="K185" s="2"/>
      <c r="L185" s="2"/>
      <c r="M185" s="2"/>
      <c r="N185" s="2"/>
      <c r="O185" s="2"/>
      <c r="P185" s="2"/>
      <c r="Q185" s="2"/>
      <c r="R185" s="2"/>
      <c r="S185" s="2"/>
      <c r="T185" s="2"/>
      <c r="U185" s="2"/>
      <c r="V185" s="2"/>
      <c r="W185" s="2"/>
      <c r="X185" s="2"/>
      <c r="Y185" s="2"/>
      <c r="Z185" s="2"/>
    </row>
    <row r="186" spans="1:26" ht="33" customHeight="1" x14ac:dyDescent="0.25">
      <c r="A186" s="43" t="s">
        <v>305</v>
      </c>
      <c r="B186" s="43"/>
      <c r="C186" s="43"/>
      <c r="D186" s="43"/>
      <c r="E186" s="43"/>
      <c r="F186" s="43"/>
      <c r="G186" s="43"/>
      <c r="H186" s="43"/>
      <c r="I186" s="43"/>
      <c r="J186" s="43"/>
      <c r="K186" s="2"/>
      <c r="L186" s="2"/>
      <c r="M186" s="2"/>
      <c r="N186" s="2"/>
      <c r="O186" s="2"/>
      <c r="P186" s="2"/>
      <c r="Q186" s="2"/>
      <c r="R186" s="2"/>
      <c r="S186" s="2"/>
      <c r="T186" s="2"/>
      <c r="U186" s="2"/>
      <c r="V186" s="2"/>
      <c r="W186" s="2"/>
      <c r="X186" s="2"/>
      <c r="Y186" s="2"/>
      <c r="Z186" s="2"/>
    </row>
    <row r="187" spans="1:26" ht="60" customHeight="1" x14ac:dyDescent="0.25">
      <c r="A187" s="25" t="s">
        <v>252</v>
      </c>
      <c r="B187" s="26" t="s">
        <v>306</v>
      </c>
      <c r="C187" s="27">
        <v>3000</v>
      </c>
      <c r="D187" s="27"/>
      <c r="E187" s="27"/>
      <c r="F187" s="27"/>
      <c r="G187" s="27">
        <v>3000</v>
      </c>
      <c r="H187" s="27"/>
      <c r="I187" s="25" t="s">
        <v>325</v>
      </c>
      <c r="J187" s="28" t="s">
        <v>171</v>
      </c>
      <c r="K187" s="2"/>
      <c r="L187" s="2"/>
      <c r="M187" s="2"/>
      <c r="N187" s="2"/>
      <c r="O187" s="2"/>
      <c r="P187" s="2"/>
      <c r="Q187" s="2"/>
      <c r="R187" s="2"/>
      <c r="S187" s="2"/>
      <c r="T187" s="2"/>
      <c r="U187" s="2"/>
      <c r="V187" s="2"/>
      <c r="W187" s="2"/>
      <c r="X187" s="2"/>
      <c r="Y187" s="2"/>
      <c r="Z187" s="2"/>
    </row>
    <row r="188" spans="1:26" ht="44.45" customHeight="1" x14ac:dyDescent="0.25">
      <c r="A188" s="25" t="s">
        <v>255</v>
      </c>
      <c r="B188" s="26" t="s">
        <v>307</v>
      </c>
      <c r="C188" s="27">
        <v>1500</v>
      </c>
      <c r="D188" s="27">
        <v>1500</v>
      </c>
      <c r="E188" s="27"/>
      <c r="F188" s="27"/>
      <c r="G188" s="27"/>
      <c r="H188" s="27"/>
      <c r="I188" s="25" t="s">
        <v>325</v>
      </c>
      <c r="J188" s="28" t="s">
        <v>22</v>
      </c>
      <c r="K188" s="2"/>
      <c r="L188" s="2"/>
      <c r="M188" s="2"/>
      <c r="N188" s="2"/>
      <c r="O188" s="2"/>
      <c r="P188" s="2"/>
      <c r="Q188" s="2"/>
      <c r="R188" s="2"/>
      <c r="S188" s="2"/>
      <c r="T188" s="2"/>
      <c r="U188" s="2"/>
      <c r="V188" s="2"/>
      <c r="W188" s="2"/>
      <c r="X188" s="2"/>
      <c r="Y188" s="2"/>
      <c r="Z188" s="2"/>
    </row>
    <row r="189" spans="1:26" ht="260.45" customHeight="1" x14ac:dyDescent="0.25">
      <c r="A189" s="25" t="s">
        <v>256</v>
      </c>
      <c r="B189" s="39" t="s">
        <v>0</v>
      </c>
      <c r="C189" s="27">
        <v>1500</v>
      </c>
      <c r="D189" s="27">
        <v>500</v>
      </c>
      <c r="E189" s="27">
        <v>1000</v>
      </c>
      <c r="F189" s="27"/>
      <c r="G189" s="27"/>
      <c r="H189" s="27"/>
      <c r="I189" s="25" t="s">
        <v>39</v>
      </c>
      <c r="J189" s="28" t="s">
        <v>172</v>
      </c>
      <c r="K189" s="2"/>
      <c r="L189" s="2"/>
      <c r="M189" s="2"/>
      <c r="N189" s="2"/>
      <c r="O189" s="2"/>
      <c r="P189" s="2"/>
      <c r="Q189" s="2"/>
      <c r="R189" s="2"/>
      <c r="S189" s="2"/>
      <c r="T189" s="2"/>
      <c r="U189" s="2"/>
      <c r="V189" s="2"/>
      <c r="W189" s="2"/>
      <c r="X189" s="2"/>
      <c r="Y189" s="2"/>
      <c r="Z189" s="2"/>
    </row>
    <row r="190" spans="1:26" ht="48.75" customHeight="1" x14ac:dyDescent="0.25">
      <c r="A190" s="25" t="s">
        <v>258</v>
      </c>
      <c r="B190" s="26" t="s">
        <v>358</v>
      </c>
      <c r="C190" s="27">
        <v>4000</v>
      </c>
      <c r="D190" s="27"/>
      <c r="E190" s="27">
        <v>1000</v>
      </c>
      <c r="F190" s="27">
        <v>3000</v>
      </c>
      <c r="G190" s="27"/>
      <c r="H190" s="27"/>
      <c r="I190" s="25" t="s">
        <v>248</v>
      </c>
      <c r="J190" s="28" t="s">
        <v>257</v>
      </c>
      <c r="K190" s="2"/>
      <c r="L190" s="2"/>
      <c r="M190" s="2"/>
      <c r="N190" s="2"/>
      <c r="O190" s="2"/>
      <c r="P190" s="2"/>
      <c r="Q190" s="2"/>
      <c r="R190" s="2"/>
      <c r="S190" s="2"/>
      <c r="T190" s="2"/>
      <c r="U190" s="2"/>
      <c r="V190" s="2"/>
      <c r="W190" s="2"/>
      <c r="X190" s="2"/>
      <c r="Y190" s="2"/>
      <c r="Z190" s="2"/>
    </row>
    <row r="191" spans="1:26" ht="63.75" customHeight="1" x14ac:dyDescent="0.25">
      <c r="A191" s="25" t="s">
        <v>259</v>
      </c>
      <c r="B191" s="26" t="s">
        <v>231</v>
      </c>
      <c r="C191" s="27">
        <v>4500</v>
      </c>
      <c r="D191" s="27"/>
      <c r="E191" s="27"/>
      <c r="F191" s="27">
        <v>4500</v>
      </c>
      <c r="G191" s="27"/>
      <c r="H191" s="27"/>
      <c r="I191" s="25" t="s">
        <v>400</v>
      </c>
      <c r="J191" s="28" t="s">
        <v>22</v>
      </c>
      <c r="K191" s="2"/>
      <c r="L191" s="2"/>
      <c r="M191" s="2"/>
      <c r="N191" s="2"/>
      <c r="O191" s="2"/>
      <c r="P191" s="2"/>
      <c r="Q191" s="2"/>
      <c r="R191" s="2"/>
      <c r="S191" s="2"/>
      <c r="T191" s="2"/>
      <c r="U191" s="2"/>
      <c r="V191" s="2"/>
      <c r="W191" s="2"/>
      <c r="X191" s="2"/>
      <c r="Y191" s="2"/>
      <c r="Z191" s="2"/>
    </row>
    <row r="192" spans="1:26" ht="46.5" customHeight="1" x14ac:dyDescent="0.25">
      <c r="A192" s="25" t="s">
        <v>260</v>
      </c>
      <c r="B192" s="26" t="s">
        <v>308</v>
      </c>
      <c r="C192" s="27">
        <v>800</v>
      </c>
      <c r="D192" s="27"/>
      <c r="E192" s="27">
        <v>800</v>
      </c>
      <c r="F192" s="27"/>
      <c r="G192" s="27"/>
      <c r="H192" s="27"/>
      <c r="I192" s="25" t="s">
        <v>325</v>
      </c>
      <c r="J192" s="28" t="s">
        <v>22</v>
      </c>
      <c r="K192" s="2"/>
      <c r="L192" s="2"/>
      <c r="M192" s="2"/>
      <c r="N192" s="2"/>
      <c r="O192" s="2"/>
      <c r="P192" s="2"/>
      <c r="Q192" s="2"/>
      <c r="R192" s="2"/>
      <c r="S192" s="2"/>
      <c r="T192" s="2"/>
      <c r="U192" s="2"/>
      <c r="V192" s="2"/>
      <c r="W192" s="2"/>
      <c r="X192" s="2"/>
      <c r="Y192" s="2"/>
      <c r="Z192" s="2"/>
    </row>
    <row r="193" spans="1:26" ht="42.75" customHeight="1" x14ac:dyDescent="0.25">
      <c r="A193" s="25" t="s">
        <v>261</v>
      </c>
      <c r="B193" s="26" t="s">
        <v>310</v>
      </c>
      <c r="C193" s="27">
        <v>1000</v>
      </c>
      <c r="D193" s="27"/>
      <c r="E193" s="27"/>
      <c r="F193" s="27"/>
      <c r="G193" s="27">
        <v>1000</v>
      </c>
      <c r="H193" s="27"/>
      <c r="I193" s="25" t="s">
        <v>333</v>
      </c>
      <c r="J193" s="28" t="s">
        <v>279</v>
      </c>
      <c r="K193" s="2"/>
      <c r="L193" s="2"/>
      <c r="M193" s="2"/>
      <c r="N193" s="2"/>
      <c r="O193" s="2"/>
      <c r="P193" s="2"/>
      <c r="Q193" s="2"/>
      <c r="R193" s="2"/>
      <c r="S193" s="2"/>
      <c r="T193" s="2"/>
      <c r="U193" s="2"/>
      <c r="V193" s="2"/>
      <c r="W193" s="2"/>
      <c r="X193" s="2"/>
      <c r="Y193" s="2"/>
      <c r="Z193" s="2"/>
    </row>
    <row r="194" spans="1:26" ht="141.75" customHeight="1" x14ac:dyDescent="0.25">
      <c r="A194" s="25" t="s">
        <v>262</v>
      </c>
      <c r="B194" s="26" t="s">
        <v>209</v>
      </c>
      <c r="C194" s="27">
        <v>13746</v>
      </c>
      <c r="D194" s="27"/>
      <c r="E194" s="27">
        <v>5373</v>
      </c>
      <c r="F194" s="27">
        <v>6373</v>
      </c>
      <c r="G194" s="27">
        <v>2000</v>
      </c>
      <c r="H194" s="27"/>
      <c r="I194" s="25" t="s">
        <v>349</v>
      </c>
      <c r="J194" s="28" t="s">
        <v>324</v>
      </c>
      <c r="K194" s="2"/>
      <c r="L194" s="2"/>
      <c r="M194" s="2"/>
      <c r="N194" s="2"/>
      <c r="O194" s="2"/>
      <c r="P194" s="2"/>
      <c r="Q194" s="2"/>
      <c r="R194" s="2"/>
      <c r="S194" s="2"/>
      <c r="T194" s="2"/>
      <c r="U194" s="2"/>
      <c r="V194" s="2"/>
      <c r="W194" s="2"/>
      <c r="X194" s="2"/>
      <c r="Y194" s="2"/>
      <c r="Z194" s="2"/>
    </row>
    <row r="195" spans="1:26" ht="72" customHeight="1" x14ac:dyDescent="0.25">
      <c r="A195" s="25" t="s">
        <v>265</v>
      </c>
      <c r="B195" s="26" t="s">
        <v>311</v>
      </c>
      <c r="C195" s="27">
        <v>2000</v>
      </c>
      <c r="D195" s="27"/>
      <c r="E195" s="27"/>
      <c r="F195" s="27"/>
      <c r="G195" s="27">
        <v>2000</v>
      </c>
      <c r="H195" s="27"/>
      <c r="I195" s="25" t="s">
        <v>336</v>
      </c>
      <c r="J195" s="28" t="s">
        <v>335</v>
      </c>
      <c r="K195" s="2"/>
      <c r="L195" s="2"/>
      <c r="M195" s="2"/>
      <c r="N195" s="2"/>
      <c r="O195" s="2"/>
      <c r="P195" s="2"/>
      <c r="Q195" s="2"/>
      <c r="R195" s="2"/>
      <c r="S195" s="2"/>
      <c r="T195" s="2"/>
      <c r="U195" s="2"/>
      <c r="V195" s="2"/>
      <c r="W195" s="2"/>
      <c r="X195" s="2"/>
      <c r="Y195" s="2"/>
      <c r="Z195" s="2"/>
    </row>
    <row r="196" spans="1:26" ht="60" customHeight="1" x14ac:dyDescent="0.25">
      <c r="A196" s="5" t="s">
        <v>268</v>
      </c>
      <c r="B196" s="26" t="s">
        <v>312</v>
      </c>
      <c r="C196" s="27">
        <v>1500</v>
      </c>
      <c r="D196" s="27">
        <v>300</v>
      </c>
      <c r="E196" s="27">
        <v>300</v>
      </c>
      <c r="F196" s="27">
        <v>300</v>
      </c>
      <c r="G196" s="27">
        <v>300</v>
      </c>
      <c r="H196" s="27">
        <v>300</v>
      </c>
      <c r="I196" s="25" t="s">
        <v>337</v>
      </c>
      <c r="J196" s="28" t="s">
        <v>253</v>
      </c>
      <c r="K196" s="2"/>
      <c r="L196" s="2"/>
      <c r="M196" s="2"/>
      <c r="N196" s="2"/>
      <c r="O196" s="2"/>
      <c r="P196" s="2"/>
      <c r="Q196" s="2"/>
      <c r="R196" s="2"/>
      <c r="S196" s="2"/>
      <c r="T196" s="2"/>
      <c r="U196" s="2"/>
      <c r="V196" s="2"/>
      <c r="W196" s="2"/>
      <c r="X196" s="2"/>
      <c r="Y196" s="2"/>
      <c r="Z196" s="2"/>
    </row>
    <row r="197" spans="1:26" ht="44.25" customHeight="1" x14ac:dyDescent="0.25">
      <c r="A197" s="25" t="s">
        <v>269</v>
      </c>
      <c r="B197" s="26" t="s">
        <v>401</v>
      </c>
      <c r="C197" s="27">
        <v>1500</v>
      </c>
      <c r="D197" s="27"/>
      <c r="E197" s="27">
        <v>1500</v>
      </c>
      <c r="F197" s="27"/>
      <c r="G197" s="27"/>
      <c r="H197" s="27">
        <v>0</v>
      </c>
      <c r="I197" s="25" t="s">
        <v>337</v>
      </c>
      <c r="J197" s="28" t="s">
        <v>253</v>
      </c>
      <c r="K197" s="2"/>
      <c r="L197" s="2"/>
      <c r="M197" s="2"/>
      <c r="N197" s="2"/>
      <c r="O197" s="2"/>
      <c r="P197" s="2"/>
      <c r="Q197" s="2"/>
      <c r="R197" s="2"/>
      <c r="S197" s="2"/>
      <c r="T197" s="2"/>
      <c r="U197" s="2"/>
      <c r="V197" s="2"/>
      <c r="W197" s="2"/>
      <c r="X197" s="2"/>
      <c r="Y197" s="2"/>
      <c r="Z197" s="2"/>
    </row>
    <row r="198" spans="1:26" ht="81" customHeight="1" x14ac:dyDescent="0.25">
      <c r="A198" s="25" t="s">
        <v>282</v>
      </c>
      <c r="B198" s="26" t="s">
        <v>15</v>
      </c>
      <c r="C198" s="27">
        <v>15000</v>
      </c>
      <c r="D198" s="27"/>
      <c r="E198" s="27">
        <v>15000</v>
      </c>
      <c r="F198" s="27"/>
      <c r="G198" s="27"/>
      <c r="H198" s="27"/>
      <c r="I198" s="25" t="s">
        <v>337</v>
      </c>
      <c r="J198" s="28" t="s">
        <v>253</v>
      </c>
      <c r="K198" s="2"/>
      <c r="L198" s="2"/>
      <c r="M198" s="2"/>
      <c r="N198" s="2"/>
      <c r="O198" s="2"/>
      <c r="P198" s="2"/>
      <c r="Q198" s="2"/>
      <c r="R198" s="2"/>
      <c r="S198" s="2"/>
      <c r="T198" s="2"/>
      <c r="U198" s="2"/>
      <c r="V198" s="2"/>
      <c r="W198" s="2"/>
      <c r="X198" s="2"/>
      <c r="Y198" s="2"/>
      <c r="Z198" s="2"/>
    </row>
    <row r="199" spans="1:26" ht="93.75" customHeight="1" x14ac:dyDescent="0.25">
      <c r="A199" s="25" t="s">
        <v>270</v>
      </c>
      <c r="B199" s="26" t="s">
        <v>211</v>
      </c>
      <c r="C199" s="27">
        <v>3000</v>
      </c>
      <c r="D199" s="27">
        <v>200</v>
      </c>
      <c r="E199" s="27">
        <v>200</v>
      </c>
      <c r="F199" s="27">
        <v>2200</v>
      </c>
      <c r="G199" s="27">
        <v>200</v>
      </c>
      <c r="H199" s="27">
        <v>200</v>
      </c>
      <c r="I199" s="25" t="s">
        <v>332</v>
      </c>
      <c r="J199" s="28" t="s">
        <v>267</v>
      </c>
      <c r="K199" s="2"/>
      <c r="L199" s="2"/>
      <c r="M199" s="2"/>
      <c r="N199" s="2"/>
      <c r="O199" s="2"/>
      <c r="P199" s="2"/>
      <c r="Q199" s="2"/>
      <c r="R199" s="2"/>
      <c r="S199" s="2"/>
      <c r="T199" s="2"/>
      <c r="U199" s="2"/>
      <c r="V199" s="2"/>
      <c r="W199" s="2"/>
      <c r="X199" s="2"/>
      <c r="Y199" s="2"/>
      <c r="Z199" s="2"/>
    </row>
    <row r="200" spans="1:26" ht="48.75" customHeight="1" x14ac:dyDescent="0.25">
      <c r="A200" s="25" t="s">
        <v>271</v>
      </c>
      <c r="B200" s="26" t="s">
        <v>286</v>
      </c>
      <c r="C200" s="27">
        <v>500</v>
      </c>
      <c r="D200" s="27">
        <v>100</v>
      </c>
      <c r="E200" s="27">
        <v>100</v>
      </c>
      <c r="F200" s="27">
        <v>100</v>
      </c>
      <c r="G200" s="27">
        <v>100</v>
      </c>
      <c r="H200" s="27">
        <v>100</v>
      </c>
      <c r="I200" s="25" t="s">
        <v>327</v>
      </c>
      <c r="J200" s="28" t="s">
        <v>253</v>
      </c>
      <c r="K200" s="2"/>
      <c r="L200" s="2"/>
      <c r="M200" s="2"/>
      <c r="N200" s="2"/>
      <c r="O200" s="2"/>
      <c r="P200" s="2"/>
      <c r="Q200" s="2"/>
      <c r="R200" s="2"/>
      <c r="S200" s="2"/>
      <c r="T200" s="2"/>
      <c r="U200" s="2"/>
      <c r="V200" s="2"/>
      <c r="W200" s="2"/>
      <c r="X200" s="2"/>
      <c r="Y200" s="2"/>
      <c r="Z200" s="2"/>
    </row>
    <row r="201" spans="1:26" ht="48" customHeight="1" x14ac:dyDescent="0.25">
      <c r="A201" s="25" t="s">
        <v>283</v>
      </c>
      <c r="B201" s="26" t="s">
        <v>214</v>
      </c>
      <c r="C201" s="27">
        <v>2000</v>
      </c>
      <c r="D201" s="27">
        <v>400</v>
      </c>
      <c r="E201" s="27">
        <v>400</v>
      </c>
      <c r="F201" s="27">
        <v>400</v>
      </c>
      <c r="G201" s="27">
        <v>400</v>
      </c>
      <c r="H201" s="27">
        <v>400</v>
      </c>
      <c r="I201" s="25" t="s">
        <v>325</v>
      </c>
      <c r="J201" s="28" t="s">
        <v>350</v>
      </c>
      <c r="K201" s="2"/>
      <c r="L201" s="2"/>
      <c r="M201" s="2"/>
      <c r="N201" s="2"/>
      <c r="O201" s="2"/>
      <c r="P201" s="2"/>
      <c r="Q201" s="2"/>
      <c r="R201" s="2"/>
      <c r="S201" s="2"/>
      <c r="T201" s="2"/>
      <c r="U201" s="2"/>
      <c r="V201" s="2"/>
      <c r="W201" s="2"/>
      <c r="X201" s="2"/>
      <c r="Y201" s="2"/>
      <c r="Z201" s="2"/>
    </row>
    <row r="202" spans="1:26" ht="64.900000000000006" customHeight="1" x14ac:dyDescent="0.25">
      <c r="A202" s="25" t="s">
        <v>272</v>
      </c>
      <c r="B202" s="6" t="s">
        <v>162</v>
      </c>
      <c r="C202" s="16">
        <v>1200</v>
      </c>
      <c r="D202" s="16">
        <v>1200</v>
      </c>
      <c r="E202" s="5"/>
      <c r="F202" s="5"/>
      <c r="G202" s="5"/>
      <c r="H202" s="5"/>
      <c r="I202" s="6" t="s">
        <v>210</v>
      </c>
      <c r="J202" s="28" t="s">
        <v>335</v>
      </c>
      <c r="K202" s="2"/>
      <c r="L202" s="2"/>
      <c r="M202" s="2"/>
      <c r="N202" s="2"/>
      <c r="O202" s="2"/>
      <c r="P202" s="2"/>
      <c r="Q202" s="2"/>
      <c r="R202" s="2"/>
      <c r="S202" s="2"/>
      <c r="T202" s="2"/>
      <c r="U202" s="2"/>
      <c r="V202" s="2"/>
      <c r="W202" s="2"/>
      <c r="X202" s="2"/>
      <c r="Y202" s="2"/>
      <c r="Z202" s="2"/>
    </row>
    <row r="203" spans="1:26" ht="28.5" customHeight="1" x14ac:dyDescent="0.25">
      <c r="A203" s="25"/>
      <c r="B203" s="26" t="s">
        <v>277</v>
      </c>
      <c r="C203" s="27">
        <f t="shared" ref="C203:H203" si="10">C187+C188+C189+C190+C191+C192+C193+C194+C195+C196+C197+C198+C199+C200+C201+C202</f>
        <v>56746</v>
      </c>
      <c r="D203" s="27">
        <f t="shared" si="10"/>
        <v>4200</v>
      </c>
      <c r="E203" s="27">
        <f t="shared" si="10"/>
        <v>25673</v>
      </c>
      <c r="F203" s="27">
        <f t="shared" si="10"/>
        <v>16873</v>
      </c>
      <c r="G203" s="27">
        <f t="shared" si="10"/>
        <v>9000</v>
      </c>
      <c r="H203" s="27">
        <f t="shared" si="10"/>
        <v>1000</v>
      </c>
      <c r="I203" s="25"/>
      <c r="J203" s="28"/>
      <c r="K203" s="2"/>
      <c r="L203" s="2"/>
      <c r="M203" s="2"/>
      <c r="N203" s="2"/>
      <c r="O203" s="2"/>
      <c r="P203" s="2"/>
      <c r="Q203" s="2"/>
      <c r="R203" s="2"/>
      <c r="S203" s="2"/>
      <c r="T203" s="2"/>
      <c r="U203" s="2"/>
      <c r="V203" s="2"/>
      <c r="W203" s="2"/>
      <c r="X203" s="2"/>
      <c r="Y203" s="2"/>
      <c r="Z203" s="2"/>
    </row>
    <row r="204" spans="1:26" ht="28.5" customHeight="1" x14ac:dyDescent="0.25">
      <c r="A204" s="43" t="s">
        <v>314</v>
      </c>
      <c r="B204" s="43"/>
      <c r="C204" s="43"/>
      <c r="D204" s="43"/>
      <c r="E204" s="43"/>
      <c r="F204" s="43"/>
      <c r="G204" s="43"/>
      <c r="H204" s="43"/>
      <c r="I204" s="43"/>
      <c r="J204" s="43"/>
      <c r="K204" s="2"/>
      <c r="L204" s="2"/>
      <c r="M204" s="2"/>
      <c r="N204" s="2"/>
      <c r="O204" s="2"/>
      <c r="P204" s="2"/>
      <c r="Q204" s="2"/>
      <c r="R204" s="2"/>
      <c r="S204" s="2"/>
      <c r="T204" s="2"/>
      <c r="U204" s="2"/>
      <c r="V204" s="2"/>
      <c r="W204" s="2"/>
      <c r="X204" s="2"/>
      <c r="Y204" s="2"/>
      <c r="Z204" s="2"/>
    </row>
    <row r="205" spans="1:26" ht="79.5" customHeight="1" x14ac:dyDescent="0.25">
      <c r="A205" s="25" t="s">
        <v>252</v>
      </c>
      <c r="B205" s="26" t="s">
        <v>213</v>
      </c>
      <c r="C205" s="27">
        <v>5000</v>
      </c>
      <c r="D205" s="27"/>
      <c r="E205" s="27"/>
      <c r="F205" s="27">
        <v>2500</v>
      </c>
      <c r="G205" s="27">
        <v>2500</v>
      </c>
      <c r="H205" s="27"/>
      <c r="I205" s="25" t="s">
        <v>325</v>
      </c>
      <c r="J205" s="28" t="s">
        <v>338</v>
      </c>
      <c r="K205" s="2"/>
      <c r="L205" s="2"/>
      <c r="M205" s="2"/>
      <c r="N205" s="2"/>
      <c r="O205" s="2"/>
      <c r="P205" s="2"/>
      <c r="Q205" s="2"/>
      <c r="R205" s="2"/>
      <c r="S205" s="2"/>
      <c r="T205" s="2"/>
      <c r="U205" s="2"/>
      <c r="V205" s="2"/>
      <c r="W205" s="2"/>
      <c r="X205" s="2"/>
      <c r="Y205" s="2"/>
      <c r="Z205" s="2"/>
    </row>
    <row r="206" spans="1:26" ht="39.75" customHeight="1" x14ac:dyDescent="0.25">
      <c r="A206" s="25" t="s">
        <v>255</v>
      </c>
      <c r="B206" s="26" t="s">
        <v>315</v>
      </c>
      <c r="C206" s="27">
        <v>4000</v>
      </c>
      <c r="D206" s="27"/>
      <c r="E206" s="27">
        <v>2000</v>
      </c>
      <c r="F206" s="27">
        <v>2000</v>
      </c>
      <c r="G206" s="27"/>
      <c r="H206" s="27"/>
      <c r="I206" s="25" t="s">
        <v>328</v>
      </c>
      <c r="J206" s="28" t="s">
        <v>279</v>
      </c>
      <c r="K206" s="2"/>
      <c r="L206" s="2"/>
      <c r="M206" s="2"/>
      <c r="N206" s="2"/>
      <c r="O206" s="2"/>
      <c r="P206" s="2"/>
      <c r="Q206" s="2"/>
      <c r="R206" s="2"/>
      <c r="S206" s="2"/>
      <c r="T206" s="2"/>
      <c r="U206" s="2"/>
      <c r="V206" s="2"/>
      <c r="W206" s="2"/>
      <c r="X206" s="2"/>
      <c r="Y206" s="2"/>
      <c r="Z206" s="2"/>
    </row>
    <row r="207" spans="1:26" ht="60" customHeight="1" x14ac:dyDescent="0.25">
      <c r="A207" s="25" t="s">
        <v>256</v>
      </c>
      <c r="B207" s="26" t="s">
        <v>215</v>
      </c>
      <c r="C207" s="27">
        <v>2000</v>
      </c>
      <c r="D207" s="27">
        <v>2000</v>
      </c>
      <c r="E207" s="27"/>
      <c r="F207" s="27"/>
      <c r="G207" s="27"/>
      <c r="H207" s="27"/>
      <c r="I207" s="25" t="s">
        <v>344</v>
      </c>
      <c r="J207" s="28" t="s">
        <v>339</v>
      </c>
      <c r="K207" s="2"/>
      <c r="L207" s="2"/>
      <c r="M207" s="2"/>
      <c r="N207" s="2"/>
      <c r="O207" s="2"/>
      <c r="P207" s="2"/>
      <c r="Q207" s="2"/>
      <c r="R207" s="2"/>
      <c r="S207" s="2"/>
      <c r="T207" s="2"/>
      <c r="U207" s="2"/>
      <c r="V207" s="2"/>
      <c r="W207" s="2"/>
      <c r="X207" s="2"/>
      <c r="Y207" s="2"/>
      <c r="Z207" s="2"/>
    </row>
    <row r="208" spans="1:26" ht="92.25" customHeight="1" x14ac:dyDescent="0.25">
      <c r="A208" s="25" t="s">
        <v>258</v>
      </c>
      <c r="B208" s="26" t="s">
        <v>226</v>
      </c>
      <c r="C208" s="27">
        <v>4500</v>
      </c>
      <c r="D208" s="27">
        <v>900</v>
      </c>
      <c r="E208" s="27">
        <v>900</v>
      </c>
      <c r="F208" s="27">
        <v>900</v>
      </c>
      <c r="G208" s="27">
        <v>900</v>
      </c>
      <c r="H208" s="27">
        <v>900</v>
      </c>
      <c r="I208" s="25" t="s">
        <v>333</v>
      </c>
      <c r="J208" s="28" t="s">
        <v>253</v>
      </c>
      <c r="K208" s="2"/>
      <c r="L208" s="2"/>
      <c r="M208" s="2"/>
      <c r="N208" s="2"/>
      <c r="O208" s="2"/>
      <c r="P208" s="2"/>
      <c r="Q208" s="2"/>
      <c r="R208" s="2"/>
      <c r="S208" s="2"/>
      <c r="T208" s="2"/>
      <c r="U208" s="2"/>
      <c r="V208" s="2"/>
      <c r="W208" s="2"/>
      <c r="X208" s="2"/>
      <c r="Y208" s="2"/>
      <c r="Z208" s="2"/>
    </row>
    <row r="209" spans="1:26" ht="124.5" customHeight="1" x14ac:dyDescent="0.25">
      <c r="A209" s="25" t="s">
        <v>259</v>
      </c>
      <c r="B209" s="26" t="s">
        <v>316</v>
      </c>
      <c r="C209" s="27">
        <v>100</v>
      </c>
      <c r="D209" s="27"/>
      <c r="E209" s="27"/>
      <c r="F209" s="27"/>
      <c r="G209" s="27">
        <v>100</v>
      </c>
      <c r="H209" s="27"/>
      <c r="I209" s="25" t="s">
        <v>332</v>
      </c>
      <c r="J209" s="28" t="s">
        <v>254</v>
      </c>
      <c r="K209" s="2"/>
      <c r="L209" s="2"/>
      <c r="M209" s="2"/>
      <c r="N209" s="2"/>
      <c r="O209" s="2"/>
      <c r="P209" s="2"/>
      <c r="Q209" s="2"/>
      <c r="R209" s="2"/>
      <c r="S209" s="2"/>
      <c r="T209" s="2"/>
      <c r="U209" s="2"/>
      <c r="V209" s="2"/>
      <c r="W209" s="2"/>
      <c r="X209" s="2"/>
      <c r="Y209" s="2"/>
      <c r="Z209" s="2"/>
    </row>
    <row r="210" spans="1:26" ht="33.75" customHeight="1" x14ac:dyDescent="0.25">
      <c r="A210" s="25" t="s">
        <v>260</v>
      </c>
      <c r="B210" s="26" t="s">
        <v>232</v>
      </c>
      <c r="C210" s="27">
        <v>200</v>
      </c>
      <c r="D210" s="27"/>
      <c r="E210" s="27"/>
      <c r="F210" s="27"/>
      <c r="G210" s="27"/>
      <c r="H210" s="27">
        <v>200</v>
      </c>
      <c r="I210" s="25" t="s">
        <v>332</v>
      </c>
      <c r="J210" s="28" t="s">
        <v>254</v>
      </c>
      <c r="K210" s="2"/>
      <c r="L210" s="2"/>
      <c r="M210" s="2"/>
      <c r="N210" s="2"/>
      <c r="O210" s="2"/>
      <c r="P210" s="2"/>
      <c r="Q210" s="2"/>
      <c r="R210" s="2"/>
      <c r="S210" s="2"/>
      <c r="T210" s="2"/>
      <c r="U210" s="2"/>
      <c r="V210" s="2"/>
      <c r="W210" s="2"/>
      <c r="X210" s="2"/>
      <c r="Y210" s="2"/>
      <c r="Z210" s="2"/>
    </row>
    <row r="211" spans="1:26" ht="45.75" customHeight="1" x14ac:dyDescent="0.25">
      <c r="A211" s="25" t="s">
        <v>261</v>
      </c>
      <c r="B211" s="26" t="s">
        <v>317</v>
      </c>
      <c r="C211" s="27">
        <v>1000</v>
      </c>
      <c r="D211" s="27">
        <v>1000</v>
      </c>
      <c r="E211" s="27"/>
      <c r="F211" s="27"/>
      <c r="G211" s="27"/>
      <c r="H211" s="27"/>
      <c r="I211" s="25" t="s">
        <v>330</v>
      </c>
      <c r="J211" s="28" t="s">
        <v>257</v>
      </c>
      <c r="K211" s="2"/>
      <c r="L211" s="2"/>
      <c r="M211" s="2"/>
      <c r="N211" s="2"/>
      <c r="O211" s="2"/>
      <c r="P211" s="2"/>
      <c r="Q211" s="2"/>
      <c r="R211" s="2"/>
      <c r="S211" s="2"/>
      <c r="T211" s="2"/>
      <c r="U211" s="2"/>
      <c r="V211" s="2"/>
      <c r="W211" s="2"/>
      <c r="X211" s="2"/>
      <c r="Y211" s="2"/>
      <c r="Z211" s="2"/>
    </row>
    <row r="212" spans="1:26" ht="50.25" customHeight="1" x14ac:dyDescent="0.25">
      <c r="A212" s="25" t="s">
        <v>262</v>
      </c>
      <c r="B212" s="26" t="s">
        <v>276</v>
      </c>
      <c r="C212" s="27">
        <v>300</v>
      </c>
      <c r="D212" s="27"/>
      <c r="E212" s="27">
        <v>100</v>
      </c>
      <c r="F212" s="27">
        <v>100</v>
      </c>
      <c r="G212" s="27">
        <v>100</v>
      </c>
      <c r="H212" s="27"/>
      <c r="I212" s="25" t="s">
        <v>323</v>
      </c>
      <c r="J212" s="28" t="s">
        <v>257</v>
      </c>
      <c r="K212" s="2"/>
      <c r="L212" s="2"/>
      <c r="M212" s="2"/>
      <c r="N212" s="2"/>
      <c r="O212" s="2"/>
      <c r="P212" s="2"/>
      <c r="Q212" s="2"/>
      <c r="R212" s="2"/>
      <c r="S212" s="2"/>
      <c r="T212" s="2"/>
      <c r="U212" s="2"/>
      <c r="V212" s="2"/>
      <c r="W212" s="2"/>
      <c r="X212" s="2"/>
      <c r="Y212" s="2"/>
      <c r="Z212" s="2"/>
    </row>
    <row r="213" spans="1:26" ht="45.75" customHeight="1" x14ac:dyDescent="0.25">
      <c r="A213" s="25" t="s">
        <v>265</v>
      </c>
      <c r="B213" s="26" t="s">
        <v>301</v>
      </c>
      <c r="C213" s="27">
        <v>4096</v>
      </c>
      <c r="D213" s="27">
        <v>896</v>
      </c>
      <c r="E213" s="27">
        <v>800</v>
      </c>
      <c r="F213" s="27">
        <v>800</v>
      </c>
      <c r="G213" s="27">
        <v>800</v>
      </c>
      <c r="H213" s="27">
        <v>800</v>
      </c>
      <c r="I213" s="25" t="s">
        <v>334</v>
      </c>
      <c r="J213" s="28" t="s">
        <v>254</v>
      </c>
      <c r="K213" s="2"/>
      <c r="L213" s="2"/>
      <c r="M213" s="2"/>
      <c r="N213" s="2"/>
      <c r="O213" s="2"/>
      <c r="P213" s="2"/>
      <c r="Q213" s="2"/>
      <c r="R213" s="2"/>
      <c r="S213" s="2"/>
      <c r="T213" s="2"/>
      <c r="U213" s="2"/>
      <c r="V213" s="2"/>
      <c r="W213" s="2"/>
      <c r="X213" s="2"/>
      <c r="Y213" s="2"/>
      <c r="Z213" s="2"/>
    </row>
    <row r="214" spans="1:26" ht="37.5" customHeight="1" x14ac:dyDescent="0.25">
      <c r="A214" s="25" t="s">
        <v>268</v>
      </c>
      <c r="B214" s="26" t="s">
        <v>309</v>
      </c>
      <c r="C214" s="27">
        <v>1000</v>
      </c>
      <c r="D214" s="27">
        <v>200</v>
      </c>
      <c r="E214" s="27">
        <v>200</v>
      </c>
      <c r="F214" s="27">
        <v>200</v>
      </c>
      <c r="G214" s="27">
        <v>200</v>
      </c>
      <c r="H214" s="27">
        <v>200</v>
      </c>
      <c r="I214" s="25" t="s">
        <v>333</v>
      </c>
      <c r="J214" s="28" t="s">
        <v>279</v>
      </c>
      <c r="K214" s="2"/>
      <c r="L214" s="2"/>
      <c r="M214" s="2"/>
      <c r="N214" s="2"/>
      <c r="O214" s="2"/>
      <c r="P214" s="2"/>
      <c r="Q214" s="2"/>
      <c r="R214" s="2"/>
      <c r="S214" s="2"/>
      <c r="T214" s="2"/>
      <c r="U214" s="2"/>
      <c r="V214" s="2"/>
      <c r="W214" s="2"/>
      <c r="X214" s="2"/>
      <c r="Y214" s="2"/>
      <c r="Z214" s="2"/>
    </row>
    <row r="215" spans="1:26" ht="80.25" customHeight="1" x14ac:dyDescent="0.25">
      <c r="A215" s="25" t="s">
        <v>269</v>
      </c>
      <c r="B215" s="26" t="s">
        <v>212</v>
      </c>
      <c r="C215" s="27">
        <v>1000</v>
      </c>
      <c r="D215" s="27">
        <v>500</v>
      </c>
      <c r="E215" s="27">
        <v>500</v>
      </c>
      <c r="F215" s="27"/>
      <c r="G215" s="27"/>
      <c r="H215" s="27"/>
      <c r="I215" s="25" t="s">
        <v>327</v>
      </c>
      <c r="J215" s="28" t="s">
        <v>253</v>
      </c>
      <c r="K215" s="2"/>
      <c r="L215" s="2"/>
      <c r="M215" s="2"/>
      <c r="N215" s="2"/>
      <c r="O215" s="2"/>
      <c r="P215" s="2"/>
      <c r="Q215" s="2"/>
      <c r="R215" s="2"/>
      <c r="S215" s="2"/>
      <c r="T215" s="2"/>
      <c r="U215" s="2"/>
      <c r="V215" s="2"/>
      <c r="W215" s="2"/>
      <c r="X215" s="2"/>
      <c r="Y215" s="2"/>
      <c r="Z215" s="2"/>
    </row>
    <row r="216" spans="1:26" ht="57" customHeight="1" x14ac:dyDescent="0.25">
      <c r="A216" s="25" t="s">
        <v>282</v>
      </c>
      <c r="B216" s="26" t="s">
        <v>227</v>
      </c>
      <c r="C216" s="27">
        <v>8000</v>
      </c>
      <c r="D216" s="27">
        <v>0</v>
      </c>
      <c r="E216" s="27">
        <v>4000</v>
      </c>
      <c r="F216" s="27">
        <v>4000</v>
      </c>
      <c r="G216" s="27"/>
      <c r="H216" s="27"/>
      <c r="I216" s="25" t="s">
        <v>9</v>
      </c>
      <c r="J216" s="28" t="s">
        <v>10</v>
      </c>
      <c r="K216" s="2"/>
      <c r="L216" s="2"/>
      <c r="M216" s="2"/>
      <c r="N216" s="2"/>
      <c r="O216" s="2"/>
      <c r="P216" s="2"/>
      <c r="Q216" s="2"/>
      <c r="R216" s="2"/>
      <c r="S216" s="2"/>
      <c r="T216" s="2"/>
      <c r="U216" s="2"/>
      <c r="V216" s="2"/>
      <c r="W216" s="2"/>
      <c r="X216" s="2"/>
      <c r="Y216" s="2"/>
      <c r="Z216" s="2"/>
    </row>
    <row r="217" spans="1:26" s="1" customFormat="1" ht="21" customHeight="1" x14ac:dyDescent="0.2">
      <c r="A217" s="25"/>
      <c r="B217" s="26" t="s">
        <v>277</v>
      </c>
      <c r="C217" s="27">
        <f t="shared" ref="C217:H217" si="11">C205+C206+C207+C208+C209+C210+C211+C212+C213+C214+C215+C216</f>
        <v>31196</v>
      </c>
      <c r="D217" s="27">
        <f t="shared" si="11"/>
        <v>5496</v>
      </c>
      <c r="E217" s="27">
        <f t="shared" si="11"/>
        <v>8500</v>
      </c>
      <c r="F217" s="27">
        <f t="shared" si="11"/>
        <v>10500</v>
      </c>
      <c r="G217" s="27">
        <f t="shared" si="11"/>
        <v>4600</v>
      </c>
      <c r="H217" s="27">
        <f t="shared" si="11"/>
        <v>2100</v>
      </c>
      <c r="I217" s="25"/>
      <c r="J217" s="28"/>
      <c r="K217" s="7"/>
      <c r="L217" s="7"/>
      <c r="M217" s="7"/>
      <c r="N217" s="7"/>
      <c r="O217" s="7"/>
      <c r="P217" s="7"/>
      <c r="Q217" s="7"/>
      <c r="R217" s="7"/>
      <c r="S217" s="7"/>
      <c r="T217" s="7"/>
      <c r="U217" s="7"/>
      <c r="V217" s="7"/>
      <c r="W217" s="7"/>
      <c r="X217" s="7"/>
      <c r="Y217" s="7"/>
      <c r="Z217" s="7"/>
    </row>
    <row r="218" spans="1:26" ht="33.6" customHeight="1" x14ac:dyDescent="0.25">
      <c r="A218" s="25"/>
      <c r="B218" s="26" t="s">
        <v>80</v>
      </c>
      <c r="C218" s="27">
        <f t="shared" ref="C218:H218" si="12">C217+C203+C185+C177+C155+C143+C140+C131+C123+C69+C64</f>
        <v>1818545.544</v>
      </c>
      <c r="D218" s="27">
        <f t="shared" si="12"/>
        <v>211987.753</v>
      </c>
      <c r="E218" s="27">
        <f t="shared" si="12"/>
        <v>502329.51199999999</v>
      </c>
      <c r="F218" s="27">
        <f t="shared" si="12"/>
        <v>347600.52499999997</v>
      </c>
      <c r="G218" s="27">
        <f t="shared" si="12"/>
        <v>311198.40000000002</v>
      </c>
      <c r="H218" s="27">
        <f t="shared" si="12"/>
        <v>445429.4</v>
      </c>
      <c r="I218" s="25"/>
      <c r="J218" s="28"/>
      <c r="K218" s="2"/>
      <c r="L218" s="2"/>
      <c r="M218" s="2"/>
      <c r="N218" s="2"/>
      <c r="O218" s="2"/>
      <c r="P218" s="2"/>
      <c r="Q218" s="2"/>
      <c r="R218" s="2"/>
      <c r="S218" s="2"/>
      <c r="T218" s="2"/>
      <c r="U218" s="2"/>
      <c r="V218" s="2"/>
      <c r="W218" s="2"/>
      <c r="X218" s="2"/>
      <c r="Y218" s="2"/>
      <c r="Z218" s="2"/>
    </row>
    <row r="219" spans="1:26" s="9" customFormat="1" ht="30.6" customHeight="1" x14ac:dyDescent="0.25">
      <c r="A219" s="25"/>
      <c r="B219" s="26" t="s">
        <v>79</v>
      </c>
      <c r="C219" s="27">
        <f>C218-500000</f>
        <v>1318545.544</v>
      </c>
      <c r="D219" s="27">
        <f>D218-D125</f>
        <v>211987.753</v>
      </c>
      <c r="E219" s="27">
        <f>E218-E125</f>
        <v>452329.51199999999</v>
      </c>
      <c r="F219" s="27">
        <f>F218-F125</f>
        <v>247600.52499999997</v>
      </c>
      <c r="G219" s="27">
        <f>G218-G125</f>
        <v>211198.40000000002</v>
      </c>
      <c r="H219" s="27">
        <f>H218-H125</f>
        <v>195429.40000000002</v>
      </c>
      <c r="I219" s="25"/>
      <c r="J219" s="28"/>
      <c r="K219" s="8"/>
      <c r="L219" s="8"/>
      <c r="M219" s="8"/>
      <c r="N219" s="8"/>
      <c r="O219" s="8"/>
      <c r="P219" s="8"/>
      <c r="Q219" s="8"/>
      <c r="R219" s="8"/>
      <c r="S219" s="8"/>
      <c r="T219" s="8"/>
      <c r="U219" s="8"/>
      <c r="V219" s="8"/>
      <c r="W219" s="8"/>
      <c r="X219" s="8"/>
      <c r="Y219" s="8"/>
      <c r="Z219" s="8"/>
    </row>
    <row r="220" spans="1:26" s="9" customFormat="1" ht="30.75" customHeight="1" x14ac:dyDescent="0.25">
      <c r="A220" s="8"/>
      <c r="B220" s="10"/>
      <c r="C220" s="11"/>
      <c r="D220" s="11"/>
      <c r="E220" s="11"/>
      <c r="F220" s="11"/>
      <c r="G220" s="11"/>
      <c r="H220" s="11"/>
      <c r="I220" s="8"/>
      <c r="J220" s="14"/>
      <c r="K220" s="8"/>
      <c r="L220" s="8"/>
      <c r="M220" s="8"/>
      <c r="N220" s="8"/>
      <c r="O220" s="8"/>
      <c r="P220" s="8"/>
      <c r="Q220" s="8"/>
      <c r="R220" s="8"/>
      <c r="S220" s="8"/>
      <c r="T220" s="8"/>
      <c r="U220" s="8"/>
      <c r="V220" s="8"/>
      <c r="W220" s="8"/>
      <c r="X220" s="8"/>
      <c r="Y220" s="8"/>
      <c r="Z220" s="8"/>
    </row>
    <row r="221" spans="1:26" s="9" customFormat="1" ht="30.75" customHeight="1" x14ac:dyDescent="0.25">
      <c r="A221" s="8"/>
      <c r="B221" s="10"/>
      <c r="C221" s="11"/>
      <c r="D221" s="11"/>
      <c r="E221" s="11"/>
      <c r="F221" s="11"/>
      <c r="G221" s="11"/>
      <c r="H221" s="11"/>
      <c r="I221" s="8"/>
      <c r="J221" s="14"/>
      <c r="K221" s="8"/>
      <c r="L221" s="8"/>
      <c r="M221" s="8"/>
      <c r="N221" s="8"/>
      <c r="O221" s="8"/>
      <c r="P221" s="8"/>
      <c r="Q221" s="8"/>
      <c r="R221" s="8"/>
      <c r="S221" s="8"/>
      <c r="T221" s="8"/>
      <c r="U221" s="8"/>
      <c r="V221" s="8"/>
      <c r="W221" s="8"/>
      <c r="X221" s="8"/>
      <c r="Y221" s="8"/>
      <c r="Z221" s="8"/>
    </row>
    <row r="222" spans="1:26" s="9" customFormat="1" ht="30.75" customHeight="1" x14ac:dyDescent="0.25">
      <c r="A222" s="8"/>
      <c r="B222" s="31" t="s">
        <v>62</v>
      </c>
      <c r="C222" s="32"/>
      <c r="D222" s="32"/>
      <c r="E222" s="32"/>
      <c r="F222" s="32"/>
      <c r="G222" s="32"/>
      <c r="H222" s="32"/>
      <c r="I222" s="8" t="s">
        <v>63</v>
      </c>
      <c r="J222" s="14"/>
      <c r="K222" s="8"/>
      <c r="L222" s="8"/>
      <c r="M222" s="8"/>
      <c r="N222" s="8"/>
      <c r="O222" s="8"/>
      <c r="P222" s="8"/>
      <c r="Q222" s="8"/>
      <c r="R222" s="8"/>
      <c r="S222" s="8"/>
      <c r="T222" s="8"/>
      <c r="U222" s="8"/>
      <c r="V222" s="8"/>
      <c r="W222" s="8"/>
      <c r="X222" s="8"/>
      <c r="Y222" s="8"/>
      <c r="Z222" s="8"/>
    </row>
    <row r="223" spans="1:26" s="9" customFormat="1" ht="30.75" customHeight="1" x14ac:dyDescent="0.25">
      <c r="A223" s="8"/>
      <c r="B223" s="10"/>
      <c r="C223" s="11"/>
      <c r="D223" s="11"/>
      <c r="E223" s="11"/>
      <c r="F223" s="11"/>
      <c r="G223" s="11"/>
      <c r="H223" s="11"/>
      <c r="I223" s="8"/>
      <c r="J223" s="14"/>
      <c r="K223" s="8"/>
      <c r="L223" s="8"/>
      <c r="M223" s="8"/>
      <c r="N223" s="8"/>
      <c r="O223" s="8"/>
      <c r="P223" s="8"/>
      <c r="Q223" s="8"/>
      <c r="R223" s="8"/>
      <c r="S223" s="8"/>
      <c r="T223" s="8"/>
      <c r="U223" s="8"/>
      <c r="V223" s="8"/>
      <c r="W223" s="8"/>
      <c r="X223" s="8"/>
      <c r="Y223" s="8"/>
      <c r="Z223" s="8"/>
    </row>
    <row r="224" spans="1:26" s="9" customFormat="1" ht="30.75" customHeight="1" x14ac:dyDescent="0.25">
      <c r="A224" s="8"/>
      <c r="B224" s="10"/>
      <c r="C224" s="11"/>
      <c r="D224" s="11"/>
      <c r="E224" s="11"/>
      <c r="F224" s="11"/>
      <c r="G224" s="11"/>
      <c r="H224" s="11"/>
      <c r="I224" s="8"/>
      <c r="J224" s="14"/>
      <c r="K224" s="8"/>
      <c r="L224" s="8"/>
      <c r="M224" s="8"/>
      <c r="N224" s="8"/>
      <c r="O224" s="8"/>
      <c r="P224" s="8"/>
      <c r="Q224" s="8"/>
      <c r="R224" s="8"/>
      <c r="S224" s="8"/>
      <c r="T224" s="8"/>
      <c r="U224" s="8"/>
      <c r="V224" s="8"/>
      <c r="W224" s="8"/>
      <c r="X224" s="8"/>
      <c r="Y224" s="8"/>
      <c r="Z224" s="8"/>
    </row>
    <row r="225" spans="1:26" ht="30.75" customHeight="1" x14ac:dyDescent="0.25">
      <c r="A225" s="8"/>
      <c r="B225" s="10"/>
      <c r="C225" s="11"/>
      <c r="D225" s="11"/>
      <c r="E225" s="11"/>
      <c r="F225" s="11"/>
      <c r="G225" s="11"/>
      <c r="H225" s="11"/>
      <c r="I225" s="8"/>
      <c r="J225" s="14"/>
      <c r="K225" s="2"/>
      <c r="L225" s="2"/>
      <c r="M225" s="2"/>
      <c r="N225" s="2"/>
      <c r="O225" s="2"/>
      <c r="P225" s="2"/>
      <c r="Q225" s="2"/>
      <c r="R225" s="2"/>
      <c r="S225" s="2"/>
      <c r="T225" s="2"/>
      <c r="U225" s="2"/>
      <c r="V225" s="2"/>
      <c r="W225" s="2"/>
      <c r="X225" s="2"/>
      <c r="Y225" s="2"/>
      <c r="Z225" s="2"/>
    </row>
    <row r="226" spans="1:26" ht="30.75" customHeight="1" x14ac:dyDescent="0.25">
      <c r="A226" s="8"/>
      <c r="B226" s="10"/>
      <c r="C226" s="11"/>
      <c r="D226" s="11"/>
      <c r="E226" s="11"/>
      <c r="F226" s="11"/>
      <c r="G226" s="11"/>
      <c r="H226" s="11"/>
      <c r="I226" s="8"/>
      <c r="J226" s="14"/>
      <c r="K226" s="2"/>
      <c r="L226" s="2"/>
      <c r="M226" s="2"/>
      <c r="N226" s="2"/>
      <c r="O226" s="2"/>
      <c r="P226" s="2"/>
      <c r="Q226" s="2"/>
      <c r="R226" s="2"/>
      <c r="S226" s="2"/>
      <c r="T226" s="2"/>
      <c r="U226" s="2"/>
      <c r="V226" s="2"/>
      <c r="W226" s="2"/>
      <c r="X226" s="2"/>
      <c r="Y226" s="2"/>
      <c r="Z226" s="2"/>
    </row>
    <row r="227" spans="1:26" ht="30.75" customHeight="1" x14ac:dyDescent="0.25">
      <c r="A227" s="8"/>
      <c r="B227" s="10"/>
      <c r="C227" s="11"/>
      <c r="D227" s="11"/>
      <c r="E227" s="11"/>
      <c r="F227" s="11"/>
      <c r="G227" s="11"/>
      <c r="H227" s="11"/>
      <c r="I227" s="8"/>
      <c r="J227" s="14"/>
      <c r="K227" s="2"/>
      <c r="L227" s="2"/>
      <c r="M227" s="2"/>
      <c r="N227" s="2"/>
      <c r="O227" s="2"/>
      <c r="P227" s="2"/>
      <c r="Q227" s="2"/>
      <c r="R227" s="2"/>
      <c r="S227" s="2"/>
      <c r="T227" s="2"/>
      <c r="U227" s="2"/>
      <c r="V227" s="2"/>
      <c r="W227" s="2"/>
      <c r="X227" s="2"/>
      <c r="Y227" s="2"/>
      <c r="Z227" s="2"/>
    </row>
    <row r="228" spans="1:26" ht="30.75" customHeight="1" x14ac:dyDescent="0.25">
      <c r="A228" s="8"/>
      <c r="B228" s="10"/>
      <c r="C228" s="11"/>
      <c r="D228" s="11"/>
      <c r="E228" s="11"/>
      <c r="F228" s="11"/>
      <c r="G228" s="11"/>
      <c r="H228" s="11"/>
      <c r="I228" s="8"/>
      <c r="J228" s="14"/>
      <c r="K228" s="2"/>
      <c r="L228" s="2"/>
      <c r="M228" s="2"/>
      <c r="N228" s="2"/>
      <c r="O228" s="2"/>
      <c r="P228" s="2"/>
      <c r="Q228" s="2"/>
      <c r="R228" s="2"/>
      <c r="S228" s="2"/>
      <c r="T228" s="2"/>
      <c r="U228" s="2"/>
      <c r="V228" s="2"/>
      <c r="W228" s="2"/>
      <c r="X228" s="2"/>
      <c r="Y228" s="2"/>
      <c r="Z228" s="2"/>
    </row>
    <row r="229" spans="1:26" ht="30.75" customHeight="1" x14ac:dyDescent="0.25">
      <c r="A229" s="8"/>
      <c r="B229" s="10"/>
      <c r="C229" s="11"/>
      <c r="D229" s="11"/>
      <c r="E229" s="11"/>
      <c r="F229" s="11"/>
      <c r="G229" s="11"/>
      <c r="H229" s="11"/>
      <c r="I229" s="8"/>
      <c r="J229" s="14"/>
      <c r="K229" s="2"/>
      <c r="L229" s="2"/>
      <c r="M229" s="2"/>
      <c r="N229" s="2"/>
      <c r="O229" s="2"/>
      <c r="P229" s="2"/>
      <c r="Q229" s="2"/>
      <c r="R229" s="2"/>
      <c r="S229" s="2"/>
      <c r="T229" s="2"/>
      <c r="U229" s="2"/>
      <c r="V229" s="2"/>
      <c r="W229" s="2"/>
      <c r="X229" s="2"/>
      <c r="Y229" s="2"/>
      <c r="Z229" s="2"/>
    </row>
    <row r="230" spans="1:26" ht="30.75" customHeight="1" x14ac:dyDescent="0.25">
      <c r="A230" s="8"/>
      <c r="B230" s="10"/>
      <c r="C230" s="11"/>
      <c r="D230" s="11"/>
      <c r="E230" s="11"/>
      <c r="F230" s="11"/>
      <c r="G230" s="11"/>
      <c r="H230" s="11"/>
      <c r="I230" s="8"/>
      <c r="J230" s="14"/>
      <c r="K230" s="2"/>
      <c r="L230" s="2"/>
      <c r="M230" s="2"/>
      <c r="N230" s="2"/>
      <c r="O230" s="2"/>
      <c r="P230" s="2"/>
      <c r="Q230" s="2"/>
      <c r="R230" s="2"/>
      <c r="S230" s="2"/>
      <c r="T230" s="2"/>
      <c r="U230" s="2"/>
      <c r="V230" s="2"/>
      <c r="W230" s="2"/>
      <c r="X230" s="2"/>
      <c r="Y230" s="2"/>
      <c r="Z230" s="2"/>
    </row>
  </sheetData>
  <mergeCells count="41">
    <mergeCell ref="A141:J141"/>
    <mergeCell ref="I7:I12"/>
    <mergeCell ref="A132:J132"/>
    <mergeCell ref="A204:J204"/>
    <mergeCell ref="A186:J186"/>
    <mergeCell ref="A178:J178"/>
    <mergeCell ref="A156:J156"/>
    <mergeCell ref="H1:J1"/>
    <mergeCell ref="H2:J2"/>
    <mergeCell ref="A6:J6"/>
    <mergeCell ref="D4:H4"/>
    <mergeCell ref="A144:J144"/>
    <mergeCell ref="A4:A5"/>
    <mergeCell ref="J7:J12"/>
    <mergeCell ref="C4:C5"/>
    <mergeCell ref="I4:I5"/>
    <mergeCell ref="J4:J5"/>
    <mergeCell ref="A124:J124"/>
    <mergeCell ref="A3:J3"/>
    <mergeCell ref="B4:B5"/>
    <mergeCell ref="I14:I19"/>
    <mergeCell ref="J14:J19"/>
    <mergeCell ref="I23:I25"/>
    <mergeCell ref="J23:J25"/>
    <mergeCell ref="I26:I28"/>
    <mergeCell ref="J26:J28"/>
    <mergeCell ref="I20:I22"/>
    <mergeCell ref="J77:J78"/>
    <mergeCell ref="J29:J32"/>
    <mergeCell ref="A65:J65"/>
    <mergeCell ref="A71:J71"/>
    <mergeCell ref="I41:I44"/>
    <mergeCell ref="I45:I48"/>
    <mergeCell ref="J45:J48"/>
    <mergeCell ref="J41:J44"/>
    <mergeCell ref="I29:I32"/>
    <mergeCell ref="J33:J35"/>
    <mergeCell ref="I33:I35"/>
    <mergeCell ref="I36:I40"/>
    <mergeCell ref="J36:J40"/>
    <mergeCell ref="J20:J22"/>
  </mergeCells>
  <phoneticPr fontId="0" type="noConversion"/>
  <pageMargins left="0.11811023622047245" right="0.11811023622047245" top="1.5354330708661419" bottom="0.55118110236220474" header="0.31496062992125984" footer="0.31496062992125984"/>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4" workbookViewId="0">
      <selection activeCell="A4" sqref="A4"/>
    </sheetView>
  </sheetViews>
  <sheetFormatPr defaultRowHeight="12.75" x14ac:dyDescent="0.2"/>
  <sheetData>
    <row r="1" spans="1:1" x14ac:dyDescent="0.2">
      <c r="A1">
        <v>7948.6</v>
      </c>
    </row>
    <row r="2" spans="1:1" x14ac:dyDescent="0.2">
      <c r="A2">
        <v>7800</v>
      </c>
    </row>
    <row r="3" spans="1:1" x14ac:dyDescent="0.2">
      <c r="A3">
        <v>68986.5</v>
      </c>
    </row>
  </sheetData>
  <phoneticPr fontId="0" type="noConversion"/>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TarbaLuda</dc:creator>
  <cp:lastModifiedBy>Admin</cp:lastModifiedBy>
  <cp:lastPrinted>2021-04-14T08:15:00Z</cp:lastPrinted>
  <dcterms:created xsi:type="dcterms:W3CDTF">2021-03-11T14:06:08Z</dcterms:created>
  <dcterms:modified xsi:type="dcterms:W3CDTF">2021-05-06T11:04:10Z</dcterms:modified>
</cp:coreProperties>
</file>